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5\Jihlava\TP D1A - II_352 Polná - Nížkov (úsek Špinov - Nížkov)\Soupis prací\"/>
    </mc:Choice>
  </mc:AlternateContent>
  <bookViews>
    <workbookView xWindow="0" yWindow="0" windowWidth="0" windowHeight="0"/>
  </bookViews>
  <sheets>
    <sheet name="Rekapitulace" sheetId="10" r:id="rId1"/>
    <sheet name="SO 000" sheetId="2" r:id="rId2"/>
    <sheet name="SO 101.3" sheetId="3" r:id="rId3"/>
    <sheet name="SO 101.4" sheetId="4" r:id="rId4"/>
    <sheet name="SO 101.5" sheetId="5" r:id="rId5"/>
    <sheet name="SO 201SO 201.11" sheetId="6" r:id="rId6"/>
    <sheet name="SO 201SO 201.12" sheetId="7" r:id="rId7"/>
    <sheet name="SO 201SO 201.13" sheetId="8" r:id="rId8"/>
    <sheet name="SO 901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8"/>
  <c r="O12"/>
  <c r="I12"/>
  <c r="O9"/>
  <c r="I9"/>
  <c i="8" r="I3"/>
  <c r="I53"/>
  <c r="O54"/>
  <c r="I54"/>
  <c r="I48"/>
  <c r="O49"/>
  <c r="I49"/>
  <c r="I31"/>
  <c r="O44"/>
  <c r="I44"/>
  <c r="O40"/>
  <c r="I40"/>
  <c r="O36"/>
  <c r="I36"/>
  <c r="O32"/>
  <c r="I32"/>
  <c r="I14"/>
  <c r="O27"/>
  <c r="I27"/>
  <c r="O23"/>
  <c r="I23"/>
  <c r="O19"/>
  <c r="I19"/>
  <c r="O15"/>
  <c r="I15"/>
  <c r="I9"/>
  <c r="O10"/>
  <c r="I10"/>
  <c i="7" r="I3"/>
  <c r="I50"/>
  <c r="O54"/>
  <c r="I54"/>
  <c r="O51"/>
  <c r="I51"/>
  <c r="I49"/>
  <c r="I33"/>
  <c r="O45"/>
  <c r="I45"/>
  <c r="O42"/>
  <c r="I42"/>
  <c r="O38"/>
  <c r="I38"/>
  <c r="O34"/>
  <c r="I34"/>
  <c r="I18"/>
  <c r="O30"/>
  <c r="I30"/>
  <c r="O26"/>
  <c r="I26"/>
  <c r="O22"/>
  <c r="I22"/>
  <c r="O19"/>
  <c r="I19"/>
  <c r="I9"/>
  <c r="O14"/>
  <c r="I14"/>
  <c r="O10"/>
  <c r="I10"/>
  <c i="6" r="I3"/>
  <c r="I14"/>
  <c r="O15"/>
  <c r="I15"/>
  <c r="I9"/>
  <c r="O10"/>
  <c r="I10"/>
  <c i="5" r="I3"/>
  <c r="I92"/>
  <c r="O105"/>
  <c r="I105"/>
  <c r="O101"/>
  <c r="I101"/>
  <c r="O97"/>
  <c r="I97"/>
  <c r="O93"/>
  <c r="I93"/>
  <c r="I87"/>
  <c r="O88"/>
  <c r="I88"/>
  <c r="I46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I37"/>
  <c r="O42"/>
  <c r="I42"/>
  <c r="O38"/>
  <c r="I38"/>
  <c r="I16"/>
  <c r="O33"/>
  <c r="I33"/>
  <c r="O29"/>
  <c r="I29"/>
  <c r="O25"/>
  <c r="I25"/>
  <c r="O21"/>
  <c r="I21"/>
  <c r="O17"/>
  <c r="I17"/>
  <c r="I8"/>
  <c r="O13"/>
  <c r="I13"/>
  <c r="O9"/>
  <c r="I9"/>
  <c i="4" r="I3"/>
  <c r="I84"/>
  <c r="O113"/>
  <c r="I113"/>
  <c r="O109"/>
  <c r="I109"/>
  <c r="O105"/>
  <c r="I105"/>
  <c r="O101"/>
  <c r="I101"/>
  <c r="O97"/>
  <c r="I97"/>
  <c r="O93"/>
  <c r="I93"/>
  <c r="O89"/>
  <c r="I89"/>
  <c r="O85"/>
  <c r="I85"/>
  <c r="I79"/>
  <c r="O80"/>
  <c r="I80"/>
  <c r="I39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3" r="I3"/>
  <c r="I96"/>
  <c r="O109"/>
  <c r="I109"/>
  <c r="O105"/>
  <c r="I105"/>
  <c r="O101"/>
  <c r="I101"/>
  <c r="O97"/>
  <c r="I97"/>
  <c r="I91"/>
  <c r="O92"/>
  <c r="I92"/>
  <c r="I87"/>
  <c r="O88"/>
  <c r="I88"/>
  <c r="I47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37"/>
  <c r="O38"/>
  <c r="I38"/>
  <c r="I16"/>
  <c r="O33"/>
  <c r="I33"/>
  <c r="O29"/>
  <c r="I29"/>
  <c r="O25"/>
  <c r="I25"/>
  <c r="O21"/>
  <c r="I21"/>
  <c r="O17"/>
  <c r="I17"/>
  <c r="I8"/>
  <c r="O13"/>
  <c r="I13"/>
  <c r="O9"/>
  <c r="I9"/>
  <c i="2" r="I3"/>
  <c r="I8"/>
  <c r="O28"/>
  <c r="I28"/>
  <c r="O25"/>
  <c r="I25"/>
  <c r="O22"/>
  <c r="I22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<sst xmlns="http://schemas.openxmlformats.org/spreadsheetml/2006/main">
  <si>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</si>
  <si>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</si>
  <si>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</si>
  <si>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ZR D1A - II/352 Polná - Nížkov (úsek Špinov - Nížkov)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</si>
  <si>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</si>
  <si>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</si>
  <si>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</si>
  <si>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</si>
  <si>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</si>
  <si>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</si>
  <si>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</si>
  <si>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</si>
  <si>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Ostatní a všeobecné náklady</t>
  </si>
  <si>
    <t>SO 101.3</t>
  </si>
  <si>
    <t>Komunikace II/352 - ÚSEK č. 3 v km 18,700 - 19,075 (obec Špinov)</t>
  </si>
  <si>
    <t>SO 101.4</t>
  </si>
  <si>
    <t>Komunikace II/352 - ÚSEK č. 4 v km 19,075 - 20,530 (extravilán)</t>
  </si>
  <si>
    <t>SO 101.5</t>
  </si>
  <si>
    <t xml:space="preserve">Komunikace II/352 -  ÚSEK č. 5 v km 20,530 - 20,710 (obec Nížkov)</t>
  </si>
  <si>
    <t>SO 201.11</t>
  </si>
  <si>
    <t>Propustek 352-020P</t>
  </si>
  <si>
    <t>SO 201.12</t>
  </si>
  <si>
    <t>Propustek 352-021P</t>
  </si>
  <si>
    <t>SO 201.13</t>
  </si>
  <si>
    <t>Propustek 352-022P</t>
  </si>
  <si>
    <t>SO 901</t>
  </si>
  <si>
    <t>Dopravně inženýrské opatření</t>
  </si>
  <si>
    <t>Soupis prací objektu</t>
  </si>
  <si>
    <t>S</t>
  </si>
  <si>
    <t>Stavba:</t>
  </si>
  <si>
    <t>2025 ZR D1A</t>
  </si>
  <si>
    <t>II/352 Polná - Nížkov (úsek Špinov - Nížkov)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</si>
  <si>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</si>
  <si>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</si>
  <si>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</si>
  <si>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</si>
  <si>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</si>
  <si>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</si>
  <si>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</si>
  <si>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</si>
  <si>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</si>
  <si>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</si>
  <si>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</si>
  <si>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</si>
  <si>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</si>
  <si>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</si>
  <si>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</si>
  <si>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</si>
  <si>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</si>
  <si>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</si>
  <si>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</si>
  <si>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</si>
  <si>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</si>
  <si>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</si>
  <si>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Dle požadavků vyplývající z prováděných prací a požadavků TDS a objednatele_x000d_Zkoušky prováděné nad rámec zkoušek vycházejících z ČSN, TKP, TP v rámci prováděných prací_x000d_Včetně zkoušek modulu přetvárnosti na pláni a štěrkových vrstvách vše dle platných ČSN, ČSN EN, TKP, TP - normy, předpisy, posmínky v souladu s odkazy v PD, SOD, OP_x000d_Čerpání se souhlasem TDS a zástupce objednatele</t>
  </si>
  <si>
    <t>TS</t>
  </si>
  <si>
    <t>zahrnuje veškeré náklady spojené s objednatelem požadovanými zkouškami</t>
  </si>
  <si>
    <t>02911</t>
  </si>
  <si>
    <t>OSTATNÍ POŽADAVKY - GEODETICKÉ ZAMĚŘENÍ</t>
  </si>
  <si>
    <t>Vytyčení inženýrských sítí na stavbě, KPL=stavba</t>
  </si>
  <si>
    <t>zahrnuje veškeré náklady spojené s objednatelem požadovanými pracemi</t>
  </si>
  <si>
    <t>1</t>
  </si>
  <si>
    <t>Zaměření stavby před započetím, vytyčení bodů stavby a hranic parcel dle potřeby, zaměření jednotlivých vrstev a kubatur v návaznosti na prováděných pracech, zaměření skutečného stavu vč. zpracování DTM</t>
  </si>
  <si>
    <t>VV</t>
  </si>
  <si>
    <t>02944</t>
  </si>
  <si>
    <t>OSTAT POŽADAVKY - DOKUMENTACE SKUTEČ PROVEDENÍ V DIGIT FORMĚ</t>
  </si>
  <si>
    <t>Zpracování DSPS + Závěrečné zravy zhotovitele_x000d_
V požadovaném počtu tisku a datových disku (předpoklad 1+2) bude upřesněno v průběhu stavby před převzetím dokončené stavby</t>
  </si>
  <si>
    <t>02991</t>
  </si>
  <si>
    <t>OSTATNÍ POŽADAVKY - INFORMAČNÍ TABULE</t>
  </si>
  <si>
    <t>KUS</t>
  </si>
  <si>
    <t>Rozměr 2,5 x 1,75 m</t>
  </si>
  <si>
    <t xml:space="preserve">položka zahrnuje:   
- dodání a osazení informačních tabulí   
- veškeré nosné a upevňovací konstrukce   
- základové konstrukce včetně nutných zemních prací   
- demontáž a odvoz po skončení platnosti   
- případně nutné opravy poškozených částí během platnosti</t>
  </si>
  <si>
    <t>03100</t>
  </si>
  <si>
    <t>ZAŘÍZENÍ STAVENIŠTĚ - ZŘÍZENÍ, PROVOZ, DEMONTÁŽ</t>
  </si>
  <si>
    <t>KPL = stavba</t>
  </si>
  <si>
    <t>zahrnuje objednatelem povolené náklady na pořízení (event. pronájem), provozování, udržování a likvidaci zhotovitelova zařízení</t>
  </si>
  <si>
    <t>03101</t>
  </si>
  <si>
    <t>R</t>
  </si>
  <si>
    <t>KOMPLETNÍ PRÁCE SOUVISEJÍCÍ SE ZAJIŠTĚNÍM BOZP NA STAVBĚ</t>
  </si>
  <si>
    <t>014101</t>
  </si>
  <si>
    <t>3</t>
  </si>
  <si>
    <t>POPLATKY ZA SKLÁDKU</t>
  </si>
  <si>
    <t>M3</t>
  </si>
  <si>
    <t>kamenivo, zemina 2000 kg/m3_x000d_
likvidace zbytkového množství materiálu nepožitého do rozšíření násypového tělesa_x000d_
skutečné množství bude doloženo vážními lístky ze skládky</t>
  </si>
  <si>
    <t>"seříznuté krajnice:"_x000d_
 375*2*0,5*0,1 = 37,500 [A]_x000d_
 "zemina z příkop:"_x000d_
 (375+50)*0,25 = 106,250 [B]_x000d_
 "zemina a kamenivo z výkopu okolo horské vpusti"_x000d_
 5*1,3*0,2 = 1,300 [C]_x000d_
sanace 167,85 = 167,850 [D]_x000d_
Mezisoučet = 312,900 [H]</t>
  </si>
  <si>
    <t>zahrnuje veškeré poplatky provozovateli skládky související s uložením odpadu na skládce.</t>
  </si>
  <si>
    <t>014122</t>
  </si>
  <si>
    <t>POPLATKY ZA SKLÁDKU TYP S-OO (OSTATNÍ ODPAD)</t>
  </si>
  <si>
    <t>T</t>
  </si>
  <si>
    <t>Likvidace pařezů</t>
  </si>
  <si>
    <t>Položka zahrnuje:
- veškeré poplatky provozovateli skládky související s uložením odpadu na skládce.
Položka nezahrnuje:
- x</t>
  </si>
  <si>
    <t>Zemní práce</t>
  </si>
  <si>
    <t>112237</t>
  </si>
  <si>
    <t>ODSTRANĚNÍ PAŘEZŮ D PŘES 0,9M, ODVOZ DO 16KM</t>
  </si>
  <si>
    <t>odstranění pařezů po kácení (vykopání pod vozovkou)</t>
  </si>
  <si>
    <t>2 = 2,000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</si>
  <si>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</si>
  <si>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11333</t>
  </si>
  <si>
    <t>ODSTRANĚNÍ PODKLADU ZPEVNĚNÝCH PLOCH S ASFALT POJIVEM</t>
  </si>
  <si>
    <t>Ostranění asfaltových vrstev pro jejich znovupoužití do sancí pro provedení RSCA (horní vrstva sanace)</t>
  </si>
  <si>
    <t>1865*0,1*0,2 = 37,300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</si>
  <si>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</si>
  <si>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123731</t>
  </si>
  <si>
    <t>ODKOP PRO SPOD STAVBU SILNIC A ŽELEZNIC TŘ. I, ODVOZ DO 1KM</t>
  </si>
  <si>
    <t>Odkop pro sanace _x000d_
uvažován po jednotlivých vrstvách na základě zkoušel laboratoře</t>
  </si>
  <si>
    <t>sanace I. vrstva 1865*0,2*0,1 = 37,300 [A]_x000d_
sanace II. vrstva 1865*0,2*0,1 = 37,300 [B]_x000d_
sanace při nedodržení Edef2 hloubková 1865*0,5*0,1 = 93,250 [C]_x000d_
Mezisoučet = 167,850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</si>
  <si>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</si>
  <si>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</si>
  <si>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</si>
  <si>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</si>
  <si>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 xml:space="preserve">"seříznutí a odtěžení stávající nezpevněné  krajnice v tl. 100 mm"_x000d_
 375*2*0,5 = 375,000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</si>
  <si>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</si>
  <si>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</si>
  <si>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</si>
  <si>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</si>
  <si>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375+50 = 425,000 [A]</t>
  </si>
  <si>
    <t>2</t>
  </si>
  <si>
    <t>Základy</t>
  </si>
  <si>
    <t>45152</t>
  </si>
  <si>
    <t>PODKLADNÍ A VÝPLŇOVÉ VRSTVY Z KAMENIVA DRCENÉHO</t>
  </si>
  <si>
    <t>sanace při nedodržení Edef2 hloubková (hrubozrné kamenivo např. 0/125, 0/200) nutno dodržet správné hutnění</t>
  </si>
  <si>
    <t>1865*0,5*0,1 = 93,250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</si>
  <si>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</si>
  <si>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</si>
  <si>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</si>
  <si>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465512</t>
  </si>
  <si>
    <t>DLAŽBY Z LOMOVÉHO KAMENE NA MC</t>
  </si>
  <si>
    <t>Včetně betonového lože tl. 100 mm.</t>
  </si>
  <si>
    <t>"odláždění vtoku horské vpusti na začátku obce Špinov"_x000d_
 "dlažba do betonového lože tl. 100 mm, C20/25"_x000d_
 (2+2+1)*1,3*0,2 = 1,300 [A]</t>
  </si>
  <si>
    <t xml:space="preserve">položka zahrnuje:   
- nutné zemní práce (svahování, úpravu pláně a pod.)   
- zřízení spojovací vrstvy   
- zřízení lože dlažby z cementové malty předepsané kvality a předepsané tloušťky   
- dodávku a položení dlažby z lomového kamene    
- spárování, těsnění, tmelení a vyplnění spar MC případně s vyklínováním   
- úprava povrchu pro odvedení srážkové vody   
- nezahrnuje podklad pod dlažbu</t>
  </si>
  <si>
    <t>5</t>
  </si>
  <si>
    <t>Komunikace</t>
  </si>
  <si>
    <t>56334</t>
  </si>
  <si>
    <t>VOZOVKOVÉ VRSTVY ZE ŠTĚRKODRTI TL. DO 200MM</t>
  </si>
  <si>
    <t>sanace ŠD 0/63</t>
  </si>
  <si>
    <t>I. vrstva 1865*0,2*0,1 = 37,300 [A]_x000d_
II. vrstva 1865*0,2*0,1 = 37,300 [B]_x000d_
Mezisoučet = 74,600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</si>
  <si>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</si>
  <si>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56360</t>
  </si>
  <si>
    <t>VOZOVKOVÉ VRSTVY Z RECYKLOVANÉHO MATERIÁLU</t>
  </si>
  <si>
    <t>Opětovné použití vyžeženého materiálu ze stavby viz položka 11333</t>
  </si>
  <si>
    <t>1865*0,2*0,1 = 37,300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</si>
  <si>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</si>
  <si>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</si>
  <si>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</si>
  <si>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 xml:space="preserve">Recyklace rozfrézování a recyklace vrstev technologií za studena dle ČSN 736147. Daná recyklace bude provedena s doplněním drobným drceným kamenivem s přídavkem cementu a asfaltové emulze dle ČSN 736147. RS CA (na místě),tl. 200-300mm, vč. rozfrézování, reprofilace a přehrnutí profilu vč. vyhrnutí přebytečného materiálu do extravilánové části pro zachování stávající nivelity v průtahu obce, vč. průkazních zkoušek.   _x000d_
RS CA v km 19,550 - 19,800 - tloušťka 300mm, zbývající úseky tloušťka 200mm
dávkování pojiv bude určeno na základě průkazních zkoušek včetně provedení vyrovnávky příčného a podélného sklonu do předepsaných profilů, vč. zhutnění.</t>
  </si>
  <si>
    <t>"rozfrézování vozovky v tl. 290 mm"_x000d_
 "recyklace za studena RS CA tl. 200 mm"_x000d_
 375*5*0,20+(63+57+20)*0,2 = 403,000 [A]</t>
  </si>
  <si>
    <t xml:space="preserve">- dodání materiálů předepsaných pro recyklaci za studena   
- provedení recyklace dle předepsaného technologického předpisu, zhutnění vrstvy v předepsané tloušťce   
- zřízení vrstvy bez rozlišení šířky, pokládání vrstvy po etapách   
- úpravu napojení, ukončení   
- nezahrnuje postřiky, nátěry</t>
  </si>
  <si>
    <t>56962</t>
  </si>
  <si>
    <t>ZPEVNĚNÍ KRAJNIC Z RECYKLOVANÉHO MATERIÁLU TL DO 100MM</t>
  </si>
  <si>
    <t>Bude využit recyklovaný materiál ze stavby nebo ze skládky investora.</t>
  </si>
  <si>
    <t>"materiál bude dodán ze stavby z úseku č.1 a ze skládky Ostrov nad Oslavou"_x000d_
 375*2*0,5 = 375,000 [A]</t>
  </si>
  <si>
    <t xml:space="preserve">- očištění podkladu  
- uložení recyklátu, zhutnění vrstvy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</si>
  <si>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</si>
  <si>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</si>
  <si>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"infiltrační postřik pod ACL "_x000d_
 375*4,8 = 1800,000 [A]_x000d_
 prostor křižovatek: 63+57+20 = 140,000 [B]_x000d_
 A+B = 1940,000 [C]</t>
  </si>
  <si>
    <t xml:space="preserve"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</si>
  <si>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572213</t>
  </si>
  <si>
    <t>SPOJOVACÍ POSTŘIK Z EMULZE DO 0,5KG/M2</t>
  </si>
  <si>
    <t>"spojovací postřik mezi ACL a ACO"_x000d_
 375*4,6 = 1725,000 [A]_x000d_
 prostor křižovatek 63+57+20 = 140,000 [B]_x000d_
 A+B = 1865,000 [C]</t>
  </si>
  <si>
    <t>574A34</t>
  </si>
  <si>
    <t>ASFALTOVÝ BETON PRO OBRUSNÉ VRSTVY ACO 11+, 11S TL. 40MM</t>
  </si>
  <si>
    <t>ACO 11+ 50/70</t>
  </si>
  <si>
    <t>"ACO 11+ tl. 40 mm"_x000d_
 vozovka: 375*4,6 = 1725,000 [A]_x000d_
 prostor křižovatek: 63+57+20 = 140,000 [B]_x000d_
 A+B = 1865,000 [C]</t>
  </si>
  <si>
    <t xml:space="preserve"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</si>
  <si>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574C06</t>
  </si>
  <si>
    <t>ASFALTOVÝ BETON PRO LOŽNÍ VRSTVY ACL 16+, 16S</t>
  </si>
  <si>
    <t>tloušťka vrstva min. 50mm + lokální vyrovnávka na RS pr. 15mm</t>
  </si>
  <si>
    <t>Křižovatky (63+57+20)*0,065 = 9,100 [A]_x000d_
komunikace (375*4,8)*0,065 = 117,000 [B]_x000d_
Mezisoučet = 126,100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</si>
  <si>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</si>
  <si>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57621</t>
  </si>
  <si>
    <t>POSYP KAMENIVEM DRCENÝM 5KG/M2</t>
  </si>
  <si>
    <t>Zadrcení infiltračního postřiku na RS CA _x000d_
čerpáno se souhlasem TDS</t>
  </si>
  <si>
    <t>1940 = 1940,000 [A]</t>
  </si>
  <si>
    <t>Položka zahrnuje:
- dodání kameniva předepsané kvality a zrnitosti
- posyp předepsaným množstvím
Položka nezahrnuje:
- x</t>
  </si>
  <si>
    <t>58910</t>
  </si>
  <si>
    <t>VÝPLŇ SPAR ASFALTEM</t>
  </si>
  <si>
    <t xml:space="preserve">položka zahrnuje:   
- dodávku materiálu   
- vyčištění a výplň spar tímto materiálem</t>
  </si>
  <si>
    <t>8</t>
  </si>
  <si>
    <t>Potrubí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</si>
  <si>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</si>
  <si>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</si>
  <si>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</si>
  <si>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9</t>
  </si>
  <si>
    <t>Ostatní konstrukce a práce</t>
  </si>
  <si>
    <t>93808</t>
  </si>
  <si>
    <t>OČIŠTĚNÍ VOZOVEK ZAMETENÍM</t>
  </si>
  <si>
    <t>375*4,6 = 1725,000 [A]</t>
  </si>
  <si>
    <t>položka zahrnuje očištění předepsaným způsobem včetně odklizení vzniklého odpadu</t>
  </si>
  <si>
    <t>91</t>
  </si>
  <si>
    <t>Doplňující konstrukce a práce</t>
  </si>
  <si>
    <t>91228</t>
  </si>
  <si>
    <t>SMĚROVÉ SLOUPKY Z PLAST HMOT VČETNĚ ODRAZNÉHO PÁSKU</t>
  </si>
  <si>
    <t>"doplnění směrových sloupků"_x000d_
 bílá barva 13 = 13,000 [A]</t>
  </si>
  <si>
    <t xml:space="preserve">položka zahrnuje:   
- dodání a osazení sloupku včetně nutných zemních prací   
- vnitrostaveništní a mimostaveništní doprava   
- odrazky plastové nebo z retroreflexní fólie</t>
  </si>
  <si>
    <t>915111</t>
  </si>
  <si>
    <t>VODOROVNÉ DOPRAVNÍ ZNAČENÍ BARVOU HLADKÉ - DODÁVKA A POKLÁDKA</t>
  </si>
  <si>
    <t>"VDZ tl. 125 mm"_x000d_
 375*2*0,125 = 93,750 [A]</t>
  </si>
  <si>
    <t xml:space="preserve">položka zahrnuje:   
- dodání a pokládku nátěrového materiálu (měří se pouze natíraná plocha)   
- předznačení a reflexní úpravu</t>
  </si>
  <si>
    <t>917224</t>
  </si>
  <si>
    <t>SILNIČNÍ A CHODNÍKOVÉ OBRUBY Z BETONOVÝCH OBRUBNÍKŮ ŠÍŘ 150MM</t>
  </si>
  <si>
    <t>"doplnění silničních obrubníků v případě porušení při recyklaci - ČERPÁNO SE SOUHLASEM TDS"_x000d_
 předpoklad 50 = 50,000 [A]</t>
  </si>
  <si>
    <t xml:space="preserve">Položka zahrnuje:   
dodání a pokládku betonových obrubníků   
betonové lože i boční betonovou opěrku.</t>
  </si>
  <si>
    <t>919111</t>
  </si>
  <si>
    <t>ŘEZÁNÍ ASFALTOVÉHO KRYTU VOZOVEK TL DO 50MM</t>
  </si>
  <si>
    <t>položka zahrnuje řezání vozovkové vrstvy v předepsané tloušťce, včetně spotřeby vody</t>
  </si>
  <si>
    <t>"seříznuté krajnice:"_x000d_
 1455*2*0,5*0,1 = 145,500 [A]_x000d_
 "zemina z příkop:"_x000d_
 1260*0,25 = 315,000 [B]_x000d_
sanace 6256,5*0,15*0,4 = 375,390 [C]_x000d_
sanace 6256,5*0,15*0,5 = 469,238 [F]_x000d_
Mezisoučet = 1305,128 [G]</t>
  </si>
  <si>
    <t>Odstanění asfaltových vrstev v sanancích k opětovnému použití do RS jako poslední vrstva</t>
  </si>
  <si>
    <t>6256,5*0,15*0,2 = 187,695 [A]</t>
  </si>
  <si>
    <t>sanace I.vrstva 6256,5*0,2*0,15 = 187,695 [A]_x000d_
sanace II. vrstva 6256,5*0,2*0,15 = 187,695 [B]_x000d_
sanace při nedodržení Edef2 hloubková 6256,5*0,5*0,15 = 469,238 [C]_x000d_
Mezisoučet = 844,628 [D]</t>
  </si>
  <si>
    <t xml:space="preserve">"seříznutí a odtěžení stávající nezpevněné  krajnice v tl. 100 mm"_x000d_
 1455*2*0,5 = 1455,000 [A]</t>
  </si>
  <si>
    <t>1455*2-1650 = 1260,000 [A]</t>
  </si>
  <si>
    <t>17110</t>
  </si>
  <si>
    <t>ULOŽENÍ SYPANINY DO NÁSYPŮ SE ZHUTNĚNÍM</t>
  </si>
  <si>
    <t>Uložení přebytečné zeminy z krajnic příkopů a sanací pro rozšíření násypového tělesa._x000d_
Místa budou upřesněny investorem v rámci stavby._x000d_
čerpáno se souhlasem TDS</t>
  </si>
  <si>
    <t>635 = 635,000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</si>
  <si>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</si>
  <si>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6256,5*0,5*0,15 = 469,238 [A]</t>
  </si>
  <si>
    <t>ŠD 0/63</t>
  </si>
  <si>
    <t>sanace I. vrstva 6256,5*0,2*0,15 = 187,695 [A]_x000d_
sanance II. vrstva 6256,5*0,2*0,15 = 187,695 [B]_x000d_
Mezisoučet = 375,390 [C]</t>
  </si>
  <si>
    <t>vrstva stávajícího PM do sanace jako vrchni vrstva se zapracováním do RS 6256,5*0,2*0,15 = 187,695 [A]</t>
  </si>
  <si>
    <t xml:space="preserve">Recyklace rozfrézování a recyklace vrstev technologií za studena dle ČSN 736147. Daná recyklace bude provedena s doplněním drobným drceným kamenivem s přídavkem cementu a asfaltové emulze dle ČSN 736147. RS CA (na místě),tl. 200-300mm, vč. rozfrézování, reprofilace a přehrnutí profilu, vč. průkazních zkoušek.   _x000d_
RS CA v km 19,550 - 19,800 - tloušťka 300mm, zbývající úseky tloušťka 200mm
dávkování pojiv bude určeno na základě průkazních zkoušek včetně provedení vyrovnávky příčného a podélného sklonu do předepsaných profilů, vč. zhutnění.</t>
  </si>
  <si>
    <t>"recyklace za studena RS CA tl. 200 mm"_x000d_
RS CA 1205*4,7*0,20 = 1132,700 [A]_x000d_
RS CA v km 19,550 - 19,800 250*4,7*0,30 = 352,500 [C]_x000d_
Mezisoučet = 1485,200 [D]</t>
  </si>
  <si>
    <t>"recyklovaný materiál bude dodán investorem stavby - ze skládky KSÚSV "_x000d_
 1455*2*0,5 = 1455,000 [A]</t>
  </si>
  <si>
    <t>"infiltrační postřik 1,0 kg/m2 pod ACL"_x000d_
 1455*4,5 = 6547,500 [A]</t>
  </si>
  <si>
    <t>"spojovací postřik 0,25kg/m2 mezi ACL a ACO"_x000d_
 1455*4,3 = 6256,500 [A]</t>
  </si>
  <si>
    <t>"obrusná vrstva ACO 11+ tl. 40 mm"_x000d_
 1455*4,3 = 6256,500 [A]</t>
  </si>
  <si>
    <t>"ACL 16+ tl. 50 mm"_x000d_
 (1455*4,5)*0,065 = 425,588 [A]</t>
  </si>
  <si>
    <t>Zadrcení infiltračního postřiku _x000d_čerpáno se souhlasem TDS</t>
  </si>
  <si>
    <t>1455*4,5 = 6547,500 [A]</t>
  </si>
  <si>
    <t>1455*4,3 = 6256,500 [A]</t>
  </si>
  <si>
    <t>9113A1</t>
  </si>
  <si>
    <t>SVODIDLO OCEL SILNIČ JEDNOSTR, ÚROVEŇ ZADRŽ N1, N2 - DODÁVKA A MONTÁŽ</t>
  </si>
  <si>
    <t>"instalace nových svodidel v km 19,620 - 19,770 nad Rožkovým potokem "_x000d_
L +P stana nad P21 80+140 = 220,000 [A]_x000d_
Mezisoučet = 220,000 [D]</t>
  </si>
  <si>
    <t xml:space="preserve">položka zahrnuje:   
- kompletní dodávku všech dílů ocelového svodidla s předepsanou povrchovou úpravou včetně spojovacích prvků   
- montáž a osazení svodidla, osazení sloupků zaberaněním nebo osazením do betonových bloků (včetně betonových bloků a nutných zemních prací   
- ukončení zapuštěním do betonových bloků (včetně betonového bloku a nutných zemních prací) nebo koncovkou   
- přechod na jiný typ svodidla nebo přes mostní závěr   
- ochranu proti bludným proudům a vývody pro jejich měření   
nezahrnuje odrazky nebo retroreflexní fólie</t>
  </si>
  <si>
    <t>9113A3</t>
  </si>
  <si>
    <t>SVODIDLO OCEL SILNIČ JEDNOSTR, ÚROVEŇ ZADRŽ N1, N2 - DEMONTÁŽ S PŘESUNEM</t>
  </si>
  <si>
    <t>"v km 19,620 - 19,770 nad Rožkovým potokem "_x000d_
 "odstranění stávajících zkřivených svodidel, odvoz na KSÚSV Polná"_x000d_
 74+128 = 202,000 [A]</t>
  </si>
  <si>
    <t xml:space="preserve">položka zahrnuje:   
- demontáž a odstranění zařízení   
- jeho odvoz na předepsané místo</t>
  </si>
  <si>
    <t>Bíle + červené (2x) 68 = 68,000 [A]</t>
  </si>
  <si>
    <t>91267</t>
  </si>
  <si>
    <t>ODRAZKY NA SVODIDLA</t>
  </si>
  <si>
    <t>7 = 7,000 [A]</t>
  </si>
  <si>
    <t>- kompletní dodávka se všemi pomocnými a doplňujícími pracemi a součástmi</t>
  </si>
  <si>
    <t>914111</t>
  </si>
  <si>
    <t>DOPRAVNÍ ZNAČKY ZÁKLADNÍ VELIKOSTI OCELOVÉ NEREFLEXNÍ - DOD A MONTÁŽ</t>
  </si>
  <si>
    <t>P7 + P8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</si>
  <si>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</si>
  <si>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</si>
  <si>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</si>
  <si>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</si>
  <si>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"VDZ tl. 125 mm"_x000d_
 1455*2*0,125 = 363,750 [A]</t>
  </si>
  <si>
    <t>"seříznuté krajnice:"_x000d_
 (75+120)*0,5*0,1 = 9,750 [A]_x000d_
 "zemina z příkop:"_x000d_
 93*0,25 = 23,250 [B]_x000d_
 190*2*0,4 = 152,000 [C]_x000d_
 190*0,5*2 = 190,000 [F]</t>
  </si>
  <si>
    <t>likvidace pařezů</t>
  </si>
  <si>
    <t>4 = 4,000 [A]</t>
  </si>
  <si>
    <t>190*2*0,2 = 76,000 [A]</t>
  </si>
  <si>
    <t>sanace I. vrstva 190*2*0,2 = 76,000 [A]_x000d_
sanace II. vrstva 190*2*0,2 = 76,000 [B]_x000d_
sanace při nedodržení Edef2 hloubková 190*2*0,5 = 190,000 [C]_x000d_
Mezisoučet = 342,000 [D]</t>
  </si>
  <si>
    <t xml:space="preserve">"seříznutí a odtěžení stávající nezpevněné  krajnice v tl. 100 mm"_x000d_
 (75+120)*0,5 = 97,500 [A]</t>
  </si>
  <si>
    <t>"čištění a vyhloubení příkopů"_x000d_
 93 = 93,000 [A]</t>
  </si>
  <si>
    <t>sanace při nedodržení Edef2 hloubková 190*2*0,5 = 190,000 [A]</t>
  </si>
  <si>
    <t>"odláždění skluzu pro odtok vody před mostem v obci Nížkov"_x000d_
 4*1,5*0,20 = 1,200 [A]</t>
  </si>
  <si>
    <t>sanace I. vrstva 190*2*0,2 = 76,000 [A]_x000d_
sanace II. vrstva 190*2*0,2 = 76,000 [B]_x000d_
Mezisoučet = 152,000 [C]</t>
  </si>
  <si>
    <t>vrstva stávajícího PM do sanace jako vrchni vrstva se zapracováním do RS 190*2*0,2 = 76,000 [A]</t>
  </si>
  <si>
    <t xml:space="preserve">Recyklace rozfrézování a recyklace vrstev technologií za studena dle ČSN 736147. Daná recyklace bude provedena s doplněním drobným drceným kamenivem s přídavkem cementu a asfaltové emulze dle ČSN 736147. RS CA (na místě),tl. 200-300mm, vč. rozfrézování, reprofilace a přehrnutí profilu vč. vyhrnutí přebytečného materiálu do extravilánové části pro zachování stávající nivelity v průtahu obce, vč. průkazních zkoušek.     _x000d_
RS CA v km 19,550 - 19,800 - tloušťka 300mm, zbývající úseky tloušťka 200mm
dávkování pojiv bude určeno na základě průkazních zkoušek včetně provedení vyrovnávky příčného a podélného sklonu do předepsaných profilů, vč. zhutnění.</t>
  </si>
  <si>
    <t>"rozfrézování vozovky v tl. 290 mm"_x000d_
 "recyklace za studena RS CA tl. 200 mm"_x000d_
 180*4,7*0,2 = 169,200 [A]</t>
  </si>
  <si>
    <t>"recyklovaný materiál bude dodán od investora stavby - KSÚSV Žďár nad Sázavou/Ostrov nad Oslavou"_x000d_
 (75+120)*0,5 = 97,500 [A]</t>
  </si>
  <si>
    <t>"infiltrační postřik pod ACL "_x000d_
 180*4,5 = 810,000 [A]</t>
  </si>
  <si>
    <t>"spojovací postřik mezi ACL a ACO"_x000d_
 180*4,3 = 774,000 [A]</t>
  </si>
  <si>
    <t>"ACO 11+ tl. 40 mm"_x000d_
 180*4,3 = 774,000 [A]</t>
  </si>
  <si>
    <t>"ACL 16+ tl. 50 mm"_x000d_
 180*4,5*0,065 = 52,650 [A]</t>
  </si>
  <si>
    <t>Zadrcení infiltračního postřiku _x000d_
čerpáno se souhlasem TDS</t>
  </si>
  <si>
    <t>810 = 810,000 [A]</t>
  </si>
  <si>
    <t>6+6+8+10+12+7 = 49,000 [A]</t>
  </si>
  <si>
    <t>180*4,3 = 774,000 [A]</t>
  </si>
  <si>
    <t>"doplnění směrových sloupků"</t>
  </si>
  <si>
    <t>"VDZ tl. 125 mm"_x000d_
 180*2*0,125 = 45,000 [A]</t>
  </si>
  <si>
    <t>917223</t>
  </si>
  <si>
    <t>SILNIČNÍ A CHODNÍKOVÉ OBRUBY Z BETONOVÝCH OBRUBNÍKŮ ŠÍŘ 100MM</t>
  </si>
  <si>
    <t>"pro případ poškození silniční obruby, čerpání se souhlasem TDS"</t>
  </si>
  <si>
    <t xml:space="preserve">Položka zahrnuje:   
dodání a pokládku betonových obrubníků    
betonové lože i boční betonovou opěrku.</t>
  </si>
  <si>
    <t>Objekt:</t>
  </si>
  <si>
    <t>SO 201</t>
  </si>
  <si>
    <t>Propusteky</t>
  </si>
  <si>
    <t>O1</t>
  </si>
  <si>
    <t>129957</t>
  </si>
  <si>
    <t>ČIŠTĚNÍ POTRUBÍ DN DO 500MM</t>
  </si>
  <si>
    <t>čištění propustku vč. vtoku, výtoku a příp. tokových jímek</t>
  </si>
  <si>
    <t>"pročištění potrubí vč. vtoku a výtoku"_x000d_
 6,1+3+3 = 12,100 [A]</t>
  </si>
  <si>
    <t>"odláždění vtoku, výtoku, dna"_x000d_
 1,5*1,1*2*0,1+0,75*1,5*2*0,1 = 0,555 [A]</t>
  </si>
  <si>
    <t>ŽB, kámen 2400 kg/m3</t>
  </si>
  <si>
    <t>"bouraná stávající čela"_x000d_
 2,75*2,1*0,7*2 = 8,085 [A]</t>
  </si>
  <si>
    <t>02943</t>
  </si>
  <si>
    <t>OSTATNÍ POŽADAVKY - VYPRACOVÁNÍ RDS</t>
  </si>
  <si>
    <t>1.000000 = 1,000 [A]</t>
  </si>
  <si>
    <t>11526</t>
  </si>
  <si>
    <t>PŘEVEDENÍ VODY POTRUBÍM DN 800 NEBO ŽLABY R.O. DO 2,8M</t>
  </si>
  <si>
    <t>převedení votního toku dl. 15m _x000d_
ČERPÁNÍ SE SOUHLASEM TDS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</si>
  <si>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</si>
  <si>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123738</t>
  </si>
  <si>
    <t>ODKOP PRO SPOD STAVBU SILNIC A ŽELEZNIC TŘ. I, ODVOZ DO 20KM</t>
  </si>
  <si>
    <t>"odkop zeminy kolem čel"_x000d_
 2*1,5*0,5*2 = 3,000 [A]_x000d_
 "odkop zeminy pro betonový práh pod čelo"_x000d_
 0,65*0,85*1,4*2 = 1,547 [B]_x000d_
 A+B = 4,547 [C]</t>
  </si>
  <si>
    <t xml:space="preserve"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</t>
  </si>
  <si>
    <t>129971</t>
  </si>
  <si>
    <t>ČIŠTĚNÍ POTRUBÍ DN DO 1000MM</t>
  </si>
  <si>
    <t>"pročištění potrubí, vč.vtoku a výtoku"_x000d_
 6,3+3+3 = 12,300 [A]</t>
  </si>
  <si>
    <t>17481</t>
  </si>
  <si>
    <t>ZÁSYP JAM A RÝH Z NAKUPOVANÝCH MATERIÁLŮ</t>
  </si>
  <si>
    <t>ŠD 0/32</t>
  </si>
  <si>
    <t xml:space="preserve">položka zahrnuje:   
- kompletní provedení zemní konstrukce včetně nákupu a dopravy materiálu 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</si>
  <si>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451313</t>
  </si>
  <si>
    <t>PODKLADNÍ A VÝPLŇOVÉ VRSTVY Z PROSTÉHO BETONU C16/20</t>
  </si>
  <si>
    <t>"podklad vtoku a výtoku a den"_x000d_
 2*1,5*0,1*4 = 1,200 [A]</t>
  </si>
  <si>
    <t xml:space="preserve">- dodání  čerstvého  betonu  (betonové  směsi)  požadované  kvality,  jeho  uložení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</si>
  <si>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451324</t>
  </si>
  <si>
    <t>PODKL A VÝPLŇ VRSTVY ZE ŽELEZOBET DO C25/30 (B30)</t>
  </si>
  <si>
    <t>"betonové prahy "_x000d_
 0,8*0,6*1,4*2 = 1,344 [A]</t>
  </si>
  <si>
    <t xml:space="preserve">- dodání  čerstvého  betonu  (betonové  směsi)  požadované  kvality,  jeho  uložení 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</si>
  <si>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46321</t>
  </si>
  <si>
    <t>ROVNANINA Z LOMOVÉHO KAMENE</t>
  </si>
  <si>
    <t>Obložení svahů nátoku a výtoko okolo čel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</si>
  <si>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</si>
  <si>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"odláždění vtoku, výtoku a dna"_x000d_
 4*1,5*0,1*2+2,5*2*0,1*2 = 2,200 [A]</t>
  </si>
  <si>
    <t>96</t>
  </si>
  <si>
    <t>Bourání konstrukcí</t>
  </si>
  <si>
    <t>9181F4</t>
  </si>
  <si>
    <t>ČELA PROPUSTU Z TRUB DN DO 1000MM Z BETONU DO C 25/30</t>
  </si>
  <si>
    <t>Obnova kolmých čel vč. říms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</si>
  <si>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</si>
  <si>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966158</t>
  </si>
  <si>
    <t>BOURÁNÍ KONSTRUKCÍ Z PROST BETONU S ODVOZEM DO 20KM</t>
  </si>
  <si>
    <t>"vybourání stávajících popraskaných čel"_x000d_
 2,75*2,1*0,7*2 = 8,085 [A]</t>
  </si>
  <si>
    <t xml:space="preserve">položka zahrnuje:   
- rozbourání konstrukce bez ohledu na použitou technologii   
- veškeré pomocné konstrukce (lešení a pod.)   
- veškerou manipulaci s vybouranou sutí a hmotami včetně uložení na skládku. Nezahrnuje poplatek za skládku.   
- veškeré další práce plynoucí z technologického předpisu a z platných předpisů</t>
  </si>
  <si>
    <t>"poplatky z uložení kamene z čel propustků"_x000d_
 1,5*1*0,6+1*1*0,45 = 1,350 [A]_x000d_
 10 = 10,000 [B]_x000d_
Mezisoučet = 11,350 [D]</t>
  </si>
  <si>
    <t>12273</t>
  </si>
  <si>
    <t>ODKOPÁVKY A PROKOPÁVKY OBECNÉ TŘ. I</t>
  </si>
  <si>
    <t>4*5*0,5 = 10,000 [A]</t>
  </si>
  <si>
    <t>"odkop zeminy kolem čel"_x000d_
 1,5*1*1*2 = 3,000 [A]_x000d_
 "odkop zeminy pro betonový práh pod čelo"_x000d_
 0,65*0,4*1*2 = 0,520 [B]_x000d_
 A+B = 3,520 [C]</t>
  </si>
  <si>
    <t>"pročištění potrubí vč. vtoku a výtoku"_x000d_
 8,5+3+3 = 14,500 [A]</t>
  </si>
  <si>
    <t>"zasypání mezi svahem a novým čelem"_x000d_
 1,5*1*1*2 = 3,000 [A]</t>
  </si>
  <si>
    <t>"podklad vtoku, výtoku a den"_x000d_
 1,5*1,5*2*0,1+1,5*1*2*0,1 = 0,750 [A]</t>
  </si>
  <si>
    <t>"betonové prahy pod čela"_x000d_
 0,65*0,4*1,0*2 = 0,520 [A]</t>
  </si>
  <si>
    <t>výtok 4*5*0,5 = 10,000 [A]</t>
  </si>
  <si>
    <t>"odláždění vtoku, výtoku a dna"_x000d_
 1,5*1,5*0,1*2+1*1,5*1*2*0,1 = 0,750 [A]</t>
  </si>
  <si>
    <t>918157</t>
  </si>
  <si>
    <t>ČELA BETONOVÁ PROPUSTU Z TRUB DN DO 500MM</t>
  </si>
  <si>
    <t>"kolmé betonové čelo na vtoku a výtoku "</t>
  </si>
  <si>
    <t xml:space="preserve">Položka zahrnuje kompletní čelo (základ, dřík, římsu)   
- dodání  čerstvého  betonu  (betonové  směsi)  požadované  kvality,  jeho  uložení  do požadovaného tvaru při jakékoliv hustotě výztuže, konzistenci čerstvého betonu a způsobu hutnění, ošetření a ochranu betonu,   
- dodání a osazení výztuže,   
- případně dokumentací předepsaný kamenný obklad,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proudů.   
Nezahrnuje zábradlí.</t>
  </si>
  <si>
    <t>966138</t>
  </si>
  <si>
    <t>BOURÁNÍ KONSTRUKCÍ Z KAMENE NA MC S ODVOZEM DO 20KM</t>
  </si>
  <si>
    <t>"vybourání stávajících kamenných čel"_x000d_
 1,5*1*0,6+1*1*0,45 = 1,350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</si>
  <si>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</si>
  <si>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02710</t>
  </si>
  <si>
    <t>POMOC PRÁCE ZŘÍZ NEBO ZAJIŠŤ OBJÍŽĎKY A PŘÍSTUP CESTY</t>
  </si>
  <si>
    <t xml:space="preserve">Zajištění dopravně inženýrského opatření včetně projednání   
s Policiií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</si>
  <si>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</si>
  <si>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</si>
  <si>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</si>
  <si>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 xml:space="preserve">KPL = stavba   
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</si>
</sst>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/>
    </border>
    <border>
      <top style="thin"/>
      <bottom style="thin"/>
    </border>
    <border>
      <right style="thin">
        <color rgb="FF000000"/>
      </right>
      <top style="thin"/>
      <bottom style="thin"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5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2" borderId="19" xfId="0" applyFont="1" applyFill="1" applyBorder="1"/>
    <xf numFmtId="0" fontId="7" fillId="2" borderId="20" xfId="0" applyFont="1" applyFill="1" applyBorder="1"/>
    <xf numFmtId="0" fontId="0" fillId="2" borderId="21" xfId="0" applyFill="1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101.3'!I3</f>
        <v>0</v>
      </c>
      <c r="D11" s="10">
        <f>SUMIFS('SO 101.3'!O:O,'SO 101.3'!A:A,"P")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101.4'!I3</f>
        <v>0</v>
      </c>
      <c r="D12" s="10">
        <f>SUMIFS('SO 101.4'!O:O,'SO 101.4'!A:A,"P")</f>
        <v>0</v>
      </c>
      <c r="E12" s="10">
        <f>C12+D12</f>
        <v>0</v>
      </c>
    </row>
    <row r="13" ht="25.5">
      <c r="A13" s="8" t="s">
        <v>17</v>
      </c>
      <c r="B13" s="9" t="s">
        <v>18</v>
      </c>
      <c r="C13" s="10">
        <f>'SO 101.5'!I3</f>
        <v>0</v>
      </c>
      <c r="D13" s="10">
        <f>SUMIFS('SO 101.5'!O:O,'SO 101.5'!A:A,"P")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201SO 201.11'!I3</f>
        <v>0</v>
      </c>
      <c r="D14" s="10">
        <f>SUMIFS('SO 201SO 201.11'!O:O,'SO 201SO 201.11'!A:A,"P")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 201SO 201.12'!I3</f>
        <v>0</v>
      </c>
      <c r="D15" s="10">
        <f>SUMIFS('SO 201SO 201.12'!O:O,'SO 201SO 201.12'!A:A,"P")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201SO 201.13'!I3</f>
        <v>0</v>
      </c>
      <c r="D16" s="10">
        <f>SUMIFS('SO 201SO 201.13'!O:O,'SO 201SO 201.13'!A:A,"P")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901'!I3</f>
        <v>0</v>
      </c>
      <c r="D17" s="10">
        <f>SUMIFS('SO 901'!O:O,'SO 901'!A:A,"P")</f>
        <v>0</v>
      </c>
      <c r="E17" s="10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11</v>
      </c>
      <c r="I3" s="24">
        <f>SUMIFS(I8:I30,A8:A30,"SD")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47</v>
      </c>
      <c r="F8" s="33"/>
      <c r="G8" s="33"/>
      <c r="H8" s="33"/>
      <c r="I8" s="34">
        <f>SUMIFS(I9:I30,A9:A30,"P")</f>
        <v>0</v>
      </c>
      <c r="J8" s="35"/>
    </row>
    <row r="9">
      <c r="A9" s="36" t="s">
        <v>48</v>
      </c>
      <c r="B9" s="36">
        <v>1</v>
      </c>
      <c r="C9" s="37" t="s">
        <v>49</v>
      </c>
      <c r="D9" s="36" t="s">
        <v>50</v>
      </c>
      <c r="E9" s="38" t="s">
        <v>51</v>
      </c>
      <c r="F9" s="39" t="s">
        <v>52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90">
      <c r="A10" s="36" t="s">
        <v>53</v>
      </c>
      <c r="B10" s="43"/>
      <c r="C10" s="44"/>
      <c r="D10" s="44"/>
      <c r="E10" s="38" t="s">
        <v>54</v>
      </c>
      <c r="F10" s="44"/>
      <c r="G10" s="44"/>
      <c r="H10" s="44"/>
      <c r="I10" s="44"/>
      <c r="J10" s="45"/>
    </row>
    <row r="11" ht="30">
      <c r="A11" s="36" t="s">
        <v>55</v>
      </c>
      <c r="B11" s="43"/>
      <c r="C11" s="44"/>
      <c r="D11" s="44"/>
      <c r="E11" s="38" t="s">
        <v>56</v>
      </c>
      <c r="F11" s="44"/>
      <c r="G11" s="44"/>
      <c r="H11" s="44"/>
      <c r="I11" s="44"/>
      <c r="J11" s="45"/>
    </row>
    <row r="12">
      <c r="A12" s="36" t="s">
        <v>48</v>
      </c>
      <c r="B12" s="36">
        <v>2</v>
      </c>
      <c r="C12" s="37" t="s">
        <v>57</v>
      </c>
      <c r="D12" s="36" t="s">
        <v>50</v>
      </c>
      <c r="E12" s="38" t="s">
        <v>58</v>
      </c>
      <c r="F12" s="39" t="s">
        <v>52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53</v>
      </c>
      <c r="B13" s="43"/>
      <c r="C13" s="44"/>
      <c r="D13" s="44"/>
      <c r="E13" s="38" t="s">
        <v>59</v>
      </c>
      <c r="F13" s="44"/>
      <c r="G13" s="44"/>
      <c r="H13" s="44"/>
      <c r="I13" s="44"/>
      <c r="J13" s="45"/>
    </row>
    <row r="14" ht="30">
      <c r="A14" s="36" t="s">
        <v>55</v>
      </c>
      <c r="B14" s="43"/>
      <c r="C14" s="44"/>
      <c r="D14" s="44"/>
      <c r="E14" s="38" t="s">
        <v>60</v>
      </c>
      <c r="F14" s="44"/>
      <c r="G14" s="44"/>
      <c r="H14" s="44"/>
      <c r="I14" s="44"/>
      <c r="J14" s="45"/>
    </row>
    <row r="15">
      <c r="A15" s="36" t="s">
        <v>48</v>
      </c>
      <c r="B15" s="36">
        <v>3</v>
      </c>
      <c r="C15" s="37" t="s">
        <v>57</v>
      </c>
      <c r="D15" s="36" t="s">
        <v>61</v>
      </c>
      <c r="E15" s="38" t="s">
        <v>58</v>
      </c>
      <c r="F15" s="39" t="s">
        <v>52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45">
      <c r="A16" s="36" t="s">
        <v>53</v>
      </c>
      <c r="B16" s="43"/>
      <c r="C16" s="44"/>
      <c r="D16" s="44"/>
      <c r="E16" s="38" t="s">
        <v>62</v>
      </c>
      <c r="F16" s="44"/>
      <c r="G16" s="44"/>
      <c r="H16" s="44"/>
      <c r="I16" s="44"/>
      <c r="J16" s="45"/>
    </row>
    <row r="17">
      <c r="A17" s="36" t="s">
        <v>63</v>
      </c>
      <c r="B17" s="43"/>
      <c r="C17" s="44"/>
      <c r="D17" s="44"/>
      <c r="E17" s="46" t="s">
        <v>50</v>
      </c>
      <c r="F17" s="44"/>
      <c r="G17" s="44"/>
      <c r="H17" s="44"/>
      <c r="I17" s="44"/>
      <c r="J17" s="45"/>
    </row>
    <row r="18" ht="30">
      <c r="A18" s="36" t="s">
        <v>55</v>
      </c>
      <c r="B18" s="43"/>
      <c r="C18" s="44"/>
      <c r="D18" s="44"/>
      <c r="E18" s="38" t="s">
        <v>60</v>
      </c>
      <c r="F18" s="44"/>
      <c r="G18" s="44"/>
      <c r="H18" s="44"/>
      <c r="I18" s="44"/>
      <c r="J18" s="45"/>
    </row>
    <row r="19">
      <c r="A19" s="36" t="s">
        <v>48</v>
      </c>
      <c r="B19" s="36">
        <v>4</v>
      </c>
      <c r="C19" s="37" t="s">
        <v>64</v>
      </c>
      <c r="D19" s="36" t="s">
        <v>50</v>
      </c>
      <c r="E19" s="38" t="s">
        <v>65</v>
      </c>
      <c r="F19" s="39" t="s">
        <v>52</v>
      </c>
      <c r="G19" s="40">
        <v>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45">
      <c r="A20" s="36" t="s">
        <v>53</v>
      </c>
      <c r="B20" s="43"/>
      <c r="C20" s="44"/>
      <c r="D20" s="44"/>
      <c r="E20" s="38" t="s">
        <v>66</v>
      </c>
      <c r="F20" s="44"/>
      <c r="G20" s="44"/>
      <c r="H20" s="44"/>
      <c r="I20" s="44"/>
      <c r="J20" s="45"/>
    </row>
    <row r="21" ht="30">
      <c r="A21" s="36" t="s">
        <v>55</v>
      </c>
      <c r="B21" s="43"/>
      <c r="C21" s="44"/>
      <c r="D21" s="44"/>
      <c r="E21" s="38" t="s">
        <v>60</v>
      </c>
      <c r="F21" s="44"/>
      <c r="G21" s="44"/>
      <c r="H21" s="44"/>
      <c r="I21" s="44"/>
      <c r="J21" s="45"/>
    </row>
    <row r="22">
      <c r="A22" s="36" t="s">
        <v>48</v>
      </c>
      <c r="B22" s="36">
        <v>5</v>
      </c>
      <c r="C22" s="37" t="s">
        <v>67</v>
      </c>
      <c r="D22" s="36" t="s">
        <v>50</v>
      </c>
      <c r="E22" s="38" t="s">
        <v>68</v>
      </c>
      <c r="F22" s="39" t="s">
        <v>69</v>
      </c>
      <c r="G22" s="40">
        <v>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53</v>
      </c>
      <c r="B23" s="43"/>
      <c r="C23" s="44"/>
      <c r="D23" s="44"/>
      <c r="E23" s="38" t="s">
        <v>70</v>
      </c>
      <c r="F23" s="44"/>
      <c r="G23" s="44"/>
      <c r="H23" s="44"/>
      <c r="I23" s="44"/>
      <c r="J23" s="45"/>
    </row>
    <row r="24" ht="90">
      <c r="A24" s="36" t="s">
        <v>55</v>
      </c>
      <c r="B24" s="43"/>
      <c r="C24" s="44"/>
      <c r="D24" s="44"/>
      <c r="E24" s="38" t="s">
        <v>71</v>
      </c>
      <c r="F24" s="44"/>
      <c r="G24" s="44"/>
      <c r="H24" s="44"/>
      <c r="I24" s="44"/>
      <c r="J24" s="45"/>
    </row>
    <row r="25">
      <c r="A25" s="36" t="s">
        <v>48</v>
      </c>
      <c r="B25" s="36">
        <v>6</v>
      </c>
      <c r="C25" s="37" t="s">
        <v>72</v>
      </c>
      <c r="D25" s="36" t="s">
        <v>50</v>
      </c>
      <c r="E25" s="38" t="s">
        <v>73</v>
      </c>
      <c r="F25" s="39" t="s">
        <v>52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53</v>
      </c>
      <c r="B26" s="43"/>
      <c r="C26" s="44"/>
      <c r="D26" s="44"/>
      <c r="E26" s="38" t="s">
        <v>74</v>
      </c>
      <c r="F26" s="44"/>
      <c r="G26" s="44"/>
      <c r="H26" s="44"/>
      <c r="I26" s="44"/>
      <c r="J26" s="45"/>
    </row>
    <row r="27" ht="30">
      <c r="A27" s="36" t="s">
        <v>55</v>
      </c>
      <c r="B27" s="43"/>
      <c r="C27" s="44"/>
      <c r="D27" s="44"/>
      <c r="E27" s="38" t="s">
        <v>75</v>
      </c>
      <c r="F27" s="44"/>
      <c r="G27" s="44"/>
      <c r="H27" s="44"/>
      <c r="I27" s="44"/>
      <c r="J27" s="45"/>
    </row>
    <row r="28">
      <c r="A28" s="36" t="s">
        <v>48</v>
      </c>
      <c r="B28" s="36">
        <v>7</v>
      </c>
      <c r="C28" s="37" t="s">
        <v>76</v>
      </c>
      <c r="D28" s="36" t="s">
        <v>77</v>
      </c>
      <c r="E28" s="38" t="s">
        <v>78</v>
      </c>
      <c r="F28" s="39" t="s">
        <v>52</v>
      </c>
      <c r="G28" s="40">
        <v>1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53</v>
      </c>
      <c r="B29" s="43"/>
      <c r="C29" s="44"/>
      <c r="D29" s="44"/>
      <c r="E29" s="38" t="s">
        <v>74</v>
      </c>
      <c r="F29" s="44"/>
      <c r="G29" s="44"/>
      <c r="H29" s="44"/>
      <c r="I29" s="44"/>
      <c r="J29" s="45"/>
    </row>
    <row r="30" ht="30">
      <c r="A30" s="36" t="s">
        <v>55</v>
      </c>
      <c r="B30" s="47"/>
      <c r="C30" s="48"/>
      <c r="D30" s="48"/>
      <c r="E30" s="38" t="s">
        <v>60</v>
      </c>
      <c r="F30" s="48"/>
      <c r="G30" s="48"/>
      <c r="H30" s="48"/>
      <c r="I30" s="48"/>
      <c r="J3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13</v>
      </c>
      <c r="I3" s="24">
        <f>SUMIFS(I8:I111,A8:A111,"SD")</f>
        <v>0</v>
      </c>
      <c r="J3" s="18"/>
      <c r="O3">
        <v>0</v>
      </c>
      <c r="P3">
        <v>2</v>
      </c>
    </row>
    <row r="4" ht="30">
      <c r="A4" s="3" t="s">
        <v>32</v>
      </c>
      <c r="B4" s="19" t="s">
        <v>33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47</v>
      </c>
      <c r="F8" s="33"/>
      <c r="G8" s="33"/>
      <c r="H8" s="33"/>
      <c r="I8" s="34">
        <f>SUMIFS(I9:I15,A9:A15,"P")</f>
        <v>0</v>
      </c>
      <c r="J8" s="35"/>
    </row>
    <row r="9">
      <c r="A9" s="36" t="s">
        <v>48</v>
      </c>
      <c r="B9" s="36">
        <v>1</v>
      </c>
      <c r="C9" s="37" t="s">
        <v>79</v>
      </c>
      <c r="D9" s="36" t="s">
        <v>80</v>
      </c>
      <c r="E9" s="38" t="s">
        <v>81</v>
      </c>
      <c r="F9" s="39" t="s">
        <v>82</v>
      </c>
      <c r="G9" s="40">
        <v>312.89999999999998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60">
      <c r="A10" s="36" t="s">
        <v>53</v>
      </c>
      <c r="B10" s="43"/>
      <c r="C10" s="44"/>
      <c r="D10" s="44"/>
      <c r="E10" s="38" t="s">
        <v>83</v>
      </c>
      <c r="F10" s="44"/>
      <c r="G10" s="44"/>
      <c r="H10" s="44"/>
      <c r="I10" s="44"/>
      <c r="J10" s="45"/>
    </row>
    <row r="11" ht="120">
      <c r="A11" s="36" t="s">
        <v>63</v>
      </c>
      <c r="B11" s="43"/>
      <c r="C11" s="44"/>
      <c r="D11" s="44"/>
      <c r="E11" s="50" t="s">
        <v>84</v>
      </c>
      <c r="F11" s="44"/>
      <c r="G11" s="44"/>
      <c r="H11" s="44"/>
      <c r="I11" s="44"/>
      <c r="J11" s="45"/>
    </row>
    <row r="12" ht="30">
      <c r="A12" s="36" t="s">
        <v>55</v>
      </c>
      <c r="B12" s="43"/>
      <c r="C12" s="44"/>
      <c r="D12" s="44"/>
      <c r="E12" s="38" t="s">
        <v>85</v>
      </c>
      <c r="F12" s="44"/>
      <c r="G12" s="44"/>
      <c r="H12" s="44"/>
      <c r="I12" s="44"/>
      <c r="J12" s="45"/>
    </row>
    <row r="13">
      <c r="A13" s="36" t="s">
        <v>48</v>
      </c>
      <c r="B13" s="36">
        <v>2</v>
      </c>
      <c r="C13" s="37" t="s">
        <v>86</v>
      </c>
      <c r="D13" s="36" t="s">
        <v>50</v>
      </c>
      <c r="E13" s="38" t="s">
        <v>87</v>
      </c>
      <c r="F13" s="39" t="s">
        <v>88</v>
      </c>
      <c r="G13" s="40">
        <v>2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53</v>
      </c>
      <c r="B14" s="43"/>
      <c r="C14" s="44"/>
      <c r="D14" s="44"/>
      <c r="E14" s="38" t="s">
        <v>89</v>
      </c>
      <c r="F14" s="44"/>
      <c r="G14" s="44"/>
      <c r="H14" s="44"/>
      <c r="I14" s="44"/>
      <c r="J14" s="45"/>
    </row>
    <row r="15" ht="75">
      <c r="A15" s="36" t="s">
        <v>55</v>
      </c>
      <c r="B15" s="43"/>
      <c r="C15" s="44"/>
      <c r="D15" s="44"/>
      <c r="E15" s="38" t="s">
        <v>90</v>
      </c>
      <c r="F15" s="44"/>
      <c r="G15" s="44"/>
      <c r="H15" s="44"/>
      <c r="I15" s="44"/>
      <c r="J15" s="45"/>
    </row>
    <row r="16">
      <c r="A16" s="30" t="s">
        <v>45</v>
      </c>
      <c r="B16" s="31"/>
      <c r="C16" s="32" t="s">
        <v>61</v>
      </c>
      <c r="D16" s="33"/>
      <c r="E16" s="30" t="s">
        <v>91</v>
      </c>
      <c r="F16" s="33"/>
      <c r="G16" s="33"/>
      <c r="H16" s="33"/>
      <c r="I16" s="34">
        <f>SUMIFS(I17:I36,A17:A36,"P")</f>
        <v>0</v>
      </c>
      <c r="J16" s="35"/>
    </row>
    <row r="17">
      <c r="A17" s="36" t="s">
        <v>48</v>
      </c>
      <c r="B17" s="36">
        <v>3</v>
      </c>
      <c r="C17" s="37" t="s">
        <v>92</v>
      </c>
      <c r="D17" s="36" t="s">
        <v>50</v>
      </c>
      <c r="E17" s="38" t="s">
        <v>93</v>
      </c>
      <c r="F17" s="39" t="s">
        <v>69</v>
      </c>
      <c r="G17" s="40">
        <v>2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53</v>
      </c>
      <c r="B18" s="43"/>
      <c r="C18" s="44"/>
      <c r="D18" s="44"/>
      <c r="E18" s="38" t="s">
        <v>94</v>
      </c>
      <c r="F18" s="44"/>
      <c r="G18" s="44"/>
      <c r="H18" s="44"/>
      <c r="I18" s="44"/>
      <c r="J18" s="45"/>
    </row>
    <row r="19">
      <c r="A19" s="36" t="s">
        <v>63</v>
      </c>
      <c r="B19" s="43"/>
      <c r="C19" s="44"/>
      <c r="D19" s="44"/>
      <c r="E19" s="50" t="s">
        <v>95</v>
      </c>
      <c r="F19" s="44"/>
      <c r="G19" s="44"/>
      <c r="H19" s="44"/>
      <c r="I19" s="44"/>
      <c r="J19" s="45"/>
    </row>
    <row r="20" ht="195">
      <c r="A20" s="36" t="s">
        <v>55</v>
      </c>
      <c r="B20" s="43"/>
      <c r="C20" s="44"/>
      <c r="D20" s="44"/>
      <c r="E20" s="38" t="s">
        <v>96</v>
      </c>
      <c r="F20" s="44"/>
      <c r="G20" s="44"/>
      <c r="H20" s="44"/>
      <c r="I20" s="44"/>
      <c r="J20" s="45"/>
    </row>
    <row r="21">
      <c r="A21" s="36" t="s">
        <v>48</v>
      </c>
      <c r="B21" s="36">
        <v>4</v>
      </c>
      <c r="C21" s="37" t="s">
        <v>97</v>
      </c>
      <c r="D21" s="36" t="s">
        <v>50</v>
      </c>
      <c r="E21" s="38" t="s">
        <v>98</v>
      </c>
      <c r="F21" s="39" t="s">
        <v>82</v>
      </c>
      <c r="G21" s="40">
        <v>37.299999999999997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30">
      <c r="A22" s="36" t="s">
        <v>53</v>
      </c>
      <c r="B22" s="43"/>
      <c r="C22" s="44"/>
      <c r="D22" s="44"/>
      <c r="E22" s="38" t="s">
        <v>99</v>
      </c>
      <c r="F22" s="44"/>
      <c r="G22" s="44"/>
      <c r="H22" s="44"/>
      <c r="I22" s="44"/>
      <c r="J22" s="45"/>
    </row>
    <row r="23">
      <c r="A23" s="36" t="s">
        <v>63</v>
      </c>
      <c r="B23" s="43"/>
      <c r="C23" s="44"/>
      <c r="D23" s="44"/>
      <c r="E23" s="50" t="s">
        <v>100</v>
      </c>
      <c r="F23" s="44"/>
      <c r="G23" s="44"/>
      <c r="H23" s="44"/>
      <c r="I23" s="44"/>
      <c r="J23" s="45"/>
    </row>
    <row r="24" ht="120">
      <c r="A24" s="36" t="s">
        <v>55</v>
      </c>
      <c r="B24" s="43"/>
      <c r="C24" s="44"/>
      <c r="D24" s="44"/>
      <c r="E24" s="38" t="s">
        <v>101</v>
      </c>
      <c r="F24" s="44"/>
      <c r="G24" s="44"/>
      <c r="H24" s="44"/>
      <c r="I24" s="44"/>
      <c r="J24" s="45"/>
    </row>
    <row r="25">
      <c r="A25" s="36" t="s">
        <v>48</v>
      </c>
      <c r="B25" s="36">
        <v>5</v>
      </c>
      <c r="C25" s="37" t="s">
        <v>102</v>
      </c>
      <c r="D25" s="36" t="s">
        <v>50</v>
      </c>
      <c r="E25" s="38" t="s">
        <v>103</v>
      </c>
      <c r="F25" s="39" t="s">
        <v>82</v>
      </c>
      <c r="G25" s="40">
        <v>167.84999999999999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30">
      <c r="A26" s="36" t="s">
        <v>53</v>
      </c>
      <c r="B26" s="43"/>
      <c r="C26" s="44"/>
      <c r="D26" s="44"/>
      <c r="E26" s="38" t="s">
        <v>104</v>
      </c>
      <c r="F26" s="44"/>
      <c r="G26" s="44"/>
      <c r="H26" s="44"/>
      <c r="I26" s="44"/>
      <c r="J26" s="45"/>
    </row>
    <row r="27" ht="60">
      <c r="A27" s="36" t="s">
        <v>63</v>
      </c>
      <c r="B27" s="43"/>
      <c r="C27" s="44"/>
      <c r="D27" s="44"/>
      <c r="E27" s="50" t="s">
        <v>105</v>
      </c>
      <c r="F27" s="44"/>
      <c r="G27" s="44"/>
      <c r="H27" s="44"/>
      <c r="I27" s="44"/>
      <c r="J27" s="45"/>
    </row>
    <row r="28" ht="409.5">
      <c r="A28" s="36" t="s">
        <v>55</v>
      </c>
      <c r="B28" s="43"/>
      <c r="C28" s="44"/>
      <c r="D28" s="44"/>
      <c r="E28" s="38" t="s">
        <v>106</v>
      </c>
      <c r="F28" s="44"/>
      <c r="G28" s="44"/>
      <c r="H28" s="44"/>
      <c r="I28" s="44"/>
      <c r="J28" s="45"/>
    </row>
    <row r="29">
      <c r="A29" s="36" t="s">
        <v>48</v>
      </c>
      <c r="B29" s="36">
        <v>6</v>
      </c>
      <c r="C29" s="37" t="s">
        <v>107</v>
      </c>
      <c r="D29" s="36" t="s">
        <v>50</v>
      </c>
      <c r="E29" s="38" t="s">
        <v>108</v>
      </c>
      <c r="F29" s="39" t="s">
        <v>109</v>
      </c>
      <c r="G29" s="40">
        <v>375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53</v>
      </c>
      <c r="B30" s="43"/>
      <c r="C30" s="44"/>
      <c r="D30" s="44"/>
      <c r="E30" s="51" t="s">
        <v>50</v>
      </c>
      <c r="F30" s="44"/>
      <c r="G30" s="44"/>
      <c r="H30" s="44"/>
      <c r="I30" s="44"/>
      <c r="J30" s="45"/>
    </row>
    <row r="31" ht="30">
      <c r="A31" s="36" t="s">
        <v>63</v>
      </c>
      <c r="B31" s="43"/>
      <c r="C31" s="44"/>
      <c r="D31" s="44"/>
      <c r="E31" s="50" t="s">
        <v>110</v>
      </c>
      <c r="F31" s="44"/>
      <c r="G31" s="44"/>
      <c r="H31" s="44"/>
      <c r="I31" s="44"/>
      <c r="J31" s="45"/>
    </row>
    <row r="32" ht="30">
      <c r="A32" s="36" t="s">
        <v>55</v>
      </c>
      <c r="B32" s="43"/>
      <c r="C32" s="44"/>
      <c r="D32" s="44"/>
      <c r="E32" s="38" t="s">
        <v>111</v>
      </c>
      <c r="F32" s="44"/>
      <c r="G32" s="44"/>
      <c r="H32" s="44"/>
      <c r="I32" s="44"/>
      <c r="J32" s="45"/>
    </row>
    <row r="33">
      <c r="A33" s="36" t="s">
        <v>48</v>
      </c>
      <c r="B33" s="36">
        <v>7</v>
      </c>
      <c r="C33" s="37" t="s">
        <v>112</v>
      </c>
      <c r="D33" s="36" t="s">
        <v>50</v>
      </c>
      <c r="E33" s="38" t="s">
        <v>113</v>
      </c>
      <c r="F33" s="39" t="s">
        <v>114</v>
      </c>
      <c r="G33" s="40">
        <v>425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53</v>
      </c>
      <c r="B34" s="43"/>
      <c r="C34" s="44"/>
      <c r="D34" s="44"/>
      <c r="E34" s="51" t="s">
        <v>50</v>
      </c>
      <c r="F34" s="44"/>
      <c r="G34" s="44"/>
      <c r="H34" s="44"/>
      <c r="I34" s="44"/>
      <c r="J34" s="45"/>
    </row>
    <row r="35">
      <c r="A35" s="36" t="s">
        <v>63</v>
      </c>
      <c r="B35" s="43"/>
      <c r="C35" s="44"/>
      <c r="D35" s="44"/>
      <c r="E35" s="50" t="s">
        <v>115</v>
      </c>
      <c r="F35" s="44"/>
      <c r="G35" s="44"/>
      <c r="H35" s="44"/>
      <c r="I35" s="44"/>
      <c r="J35" s="45"/>
    </row>
    <row r="36" ht="30">
      <c r="A36" s="36" t="s">
        <v>55</v>
      </c>
      <c r="B36" s="43"/>
      <c r="C36" s="44"/>
      <c r="D36" s="44"/>
      <c r="E36" s="38" t="s">
        <v>111</v>
      </c>
      <c r="F36" s="44"/>
      <c r="G36" s="44"/>
      <c r="H36" s="44"/>
      <c r="I36" s="44"/>
      <c r="J36" s="45"/>
    </row>
    <row r="37">
      <c r="A37" s="30" t="s">
        <v>45</v>
      </c>
      <c r="B37" s="31"/>
      <c r="C37" s="32" t="s">
        <v>116</v>
      </c>
      <c r="D37" s="33"/>
      <c r="E37" s="30" t="s">
        <v>117</v>
      </c>
      <c r="F37" s="33"/>
      <c r="G37" s="33"/>
      <c r="H37" s="33"/>
      <c r="I37" s="34">
        <f>SUMIFS(I38:I41,A38:A41,"P")</f>
        <v>0</v>
      </c>
      <c r="J37" s="35"/>
    </row>
    <row r="38">
      <c r="A38" s="36" t="s">
        <v>48</v>
      </c>
      <c r="B38" s="36">
        <v>8</v>
      </c>
      <c r="C38" s="37" t="s">
        <v>118</v>
      </c>
      <c r="D38" s="36" t="s">
        <v>50</v>
      </c>
      <c r="E38" s="38" t="s">
        <v>119</v>
      </c>
      <c r="F38" s="39" t="s">
        <v>82</v>
      </c>
      <c r="G38" s="40">
        <v>93.25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53</v>
      </c>
      <c r="B39" s="43"/>
      <c r="C39" s="44"/>
      <c r="D39" s="44"/>
      <c r="E39" s="38" t="s">
        <v>120</v>
      </c>
      <c r="F39" s="44"/>
      <c r="G39" s="44"/>
      <c r="H39" s="44"/>
      <c r="I39" s="44"/>
      <c r="J39" s="45"/>
    </row>
    <row r="40">
      <c r="A40" s="36" t="s">
        <v>63</v>
      </c>
      <c r="B40" s="43"/>
      <c r="C40" s="44"/>
      <c r="D40" s="44"/>
      <c r="E40" s="50" t="s">
        <v>121</v>
      </c>
      <c r="F40" s="44"/>
      <c r="G40" s="44"/>
      <c r="H40" s="44"/>
      <c r="I40" s="44"/>
      <c r="J40" s="45"/>
    </row>
    <row r="41" ht="105">
      <c r="A41" s="36" t="s">
        <v>55</v>
      </c>
      <c r="B41" s="43"/>
      <c r="C41" s="44"/>
      <c r="D41" s="44"/>
      <c r="E41" s="38" t="s">
        <v>122</v>
      </c>
      <c r="F41" s="44"/>
      <c r="G41" s="44"/>
      <c r="H41" s="44"/>
      <c r="I41" s="44"/>
      <c r="J41" s="45"/>
    </row>
    <row r="42">
      <c r="A42" s="30" t="s">
        <v>45</v>
      </c>
      <c r="B42" s="31"/>
      <c r="C42" s="32" t="s">
        <v>123</v>
      </c>
      <c r="D42" s="33"/>
      <c r="E42" s="30" t="s">
        <v>124</v>
      </c>
      <c r="F42" s="33"/>
      <c r="G42" s="33"/>
      <c r="H42" s="33"/>
      <c r="I42" s="34">
        <f>SUMIFS(I43:I46,A43:A46,"P")</f>
        <v>0</v>
      </c>
      <c r="J42" s="35"/>
    </row>
    <row r="43">
      <c r="A43" s="36" t="s">
        <v>48</v>
      </c>
      <c r="B43" s="36">
        <v>9</v>
      </c>
      <c r="C43" s="37" t="s">
        <v>125</v>
      </c>
      <c r="D43" s="36" t="s">
        <v>50</v>
      </c>
      <c r="E43" s="38" t="s">
        <v>126</v>
      </c>
      <c r="F43" s="39" t="s">
        <v>82</v>
      </c>
      <c r="G43" s="40">
        <v>1.3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53</v>
      </c>
      <c r="B44" s="43"/>
      <c r="C44" s="44"/>
      <c r="D44" s="44"/>
      <c r="E44" s="38" t="s">
        <v>127</v>
      </c>
      <c r="F44" s="44"/>
      <c r="G44" s="44"/>
      <c r="H44" s="44"/>
      <c r="I44" s="44"/>
      <c r="J44" s="45"/>
    </row>
    <row r="45" ht="45">
      <c r="A45" s="36" t="s">
        <v>63</v>
      </c>
      <c r="B45" s="43"/>
      <c r="C45" s="44"/>
      <c r="D45" s="44"/>
      <c r="E45" s="50" t="s">
        <v>128</v>
      </c>
      <c r="F45" s="44"/>
      <c r="G45" s="44"/>
      <c r="H45" s="44"/>
      <c r="I45" s="44"/>
      <c r="J45" s="45"/>
    </row>
    <row r="46" ht="135">
      <c r="A46" s="36" t="s">
        <v>55</v>
      </c>
      <c r="B46" s="43"/>
      <c r="C46" s="44"/>
      <c r="D46" s="44"/>
      <c r="E46" s="38" t="s">
        <v>129</v>
      </c>
      <c r="F46" s="44"/>
      <c r="G46" s="44"/>
      <c r="H46" s="44"/>
      <c r="I46" s="44"/>
      <c r="J46" s="45"/>
    </row>
    <row r="47">
      <c r="A47" s="30" t="s">
        <v>45</v>
      </c>
      <c r="B47" s="31"/>
      <c r="C47" s="32" t="s">
        <v>130</v>
      </c>
      <c r="D47" s="33"/>
      <c r="E47" s="30" t="s">
        <v>131</v>
      </c>
      <c r="F47" s="33"/>
      <c r="G47" s="33"/>
      <c r="H47" s="33"/>
      <c r="I47" s="34">
        <f>SUMIFS(I48:I86,A48:A86,"P")</f>
        <v>0</v>
      </c>
      <c r="J47" s="35"/>
    </row>
    <row r="48">
      <c r="A48" s="36" t="s">
        <v>48</v>
      </c>
      <c r="B48" s="36">
        <v>10</v>
      </c>
      <c r="C48" s="37" t="s">
        <v>132</v>
      </c>
      <c r="D48" s="36" t="s">
        <v>50</v>
      </c>
      <c r="E48" s="38" t="s">
        <v>133</v>
      </c>
      <c r="F48" s="39" t="s">
        <v>109</v>
      </c>
      <c r="G48" s="40">
        <v>74.599999999999994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53</v>
      </c>
      <c r="B49" s="43"/>
      <c r="C49" s="44"/>
      <c r="D49" s="44"/>
      <c r="E49" s="38" t="s">
        <v>134</v>
      </c>
      <c r="F49" s="44"/>
      <c r="G49" s="44"/>
      <c r="H49" s="44"/>
      <c r="I49" s="44"/>
      <c r="J49" s="45"/>
    </row>
    <row r="50" ht="45">
      <c r="A50" s="36" t="s">
        <v>63</v>
      </c>
      <c r="B50" s="43"/>
      <c r="C50" s="44"/>
      <c r="D50" s="44"/>
      <c r="E50" s="50" t="s">
        <v>135</v>
      </c>
      <c r="F50" s="44"/>
      <c r="G50" s="44"/>
      <c r="H50" s="44"/>
      <c r="I50" s="44"/>
      <c r="J50" s="45"/>
    </row>
    <row r="51" ht="90">
      <c r="A51" s="36" t="s">
        <v>55</v>
      </c>
      <c r="B51" s="43"/>
      <c r="C51" s="44"/>
      <c r="D51" s="44"/>
      <c r="E51" s="38" t="s">
        <v>136</v>
      </c>
      <c r="F51" s="44"/>
      <c r="G51" s="44"/>
      <c r="H51" s="44"/>
      <c r="I51" s="44"/>
      <c r="J51" s="45"/>
    </row>
    <row r="52">
      <c r="A52" s="36" t="s">
        <v>48</v>
      </c>
      <c r="B52" s="36">
        <v>11</v>
      </c>
      <c r="C52" s="37" t="s">
        <v>137</v>
      </c>
      <c r="D52" s="36" t="s">
        <v>50</v>
      </c>
      <c r="E52" s="38" t="s">
        <v>138</v>
      </c>
      <c r="F52" s="39" t="s">
        <v>82</v>
      </c>
      <c r="G52" s="40">
        <v>37.299999999999997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53</v>
      </c>
      <c r="B53" s="43"/>
      <c r="C53" s="44"/>
      <c r="D53" s="44"/>
      <c r="E53" s="38" t="s">
        <v>139</v>
      </c>
      <c r="F53" s="44"/>
      <c r="G53" s="44"/>
      <c r="H53" s="44"/>
      <c r="I53" s="44"/>
      <c r="J53" s="45"/>
    </row>
    <row r="54">
      <c r="A54" s="36" t="s">
        <v>63</v>
      </c>
      <c r="B54" s="43"/>
      <c r="C54" s="44"/>
      <c r="D54" s="44"/>
      <c r="E54" s="50" t="s">
        <v>140</v>
      </c>
      <c r="F54" s="44"/>
      <c r="G54" s="44"/>
      <c r="H54" s="44"/>
      <c r="I54" s="44"/>
      <c r="J54" s="45"/>
    </row>
    <row r="55" ht="150">
      <c r="A55" s="36" t="s">
        <v>55</v>
      </c>
      <c r="B55" s="43"/>
      <c r="C55" s="44"/>
      <c r="D55" s="44"/>
      <c r="E55" s="38" t="s">
        <v>141</v>
      </c>
      <c r="F55" s="44"/>
      <c r="G55" s="44"/>
      <c r="H55" s="44"/>
      <c r="I55" s="44"/>
      <c r="J55" s="45"/>
    </row>
    <row r="56">
      <c r="A56" s="36" t="s">
        <v>48</v>
      </c>
      <c r="B56" s="36">
        <v>12</v>
      </c>
      <c r="C56" s="37" t="s">
        <v>142</v>
      </c>
      <c r="D56" s="36" t="s">
        <v>50</v>
      </c>
      <c r="E56" s="38" t="s">
        <v>143</v>
      </c>
      <c r="F56" s="39" t="s">
        <v>82</v>
      </c>
      <c r="G56" s="40">
        <v>403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 ht="180">
      <c r="A57" s="36" t="s">
        <v>53</v>
      </c>
      <c r="B57" s="43"/>
      <c r="C57" s="44"/>
      <c r="D57" s="44"/>
      <c r="E57" s="38" t="s">
        <v>144</v>
      </c>
      <c r="F57" s="44"/>
      <c r="G57" s="44"/>
      <c r="H57" s="44"/>
      <c r="I57" s="44"/>
      <c r="J57" s="45"/>
    </row>
    <row r="58" ht="45">
      <c r="A58" s="36" t="s">
        <v>63</v>
      </c>
      <c r="B58" s="43"/>
      <c r="C58" s="44"/>
      <c r="D58" s="44"/>
      <c r="E58" s="50" t="s">
        <v>145</v>
      </c>
      <c r="F58" s="44"/>
      <c r="G58" s="44"/>
      <c r="H58" s="44"/>
      <c r="I58" s="44"/>
      <c r="J58" s="45"/>
    </row>
    <row r="59" ht="90">
      <c r="A59" s="36" t="s">
        <v>55</v>
      </c>
      <c r="B59" s="43"/>
      <c r="C59" s="44"/>
      <c r="D59" s="44"/>
      <c r="E59" s="38" t="s">
        <v>146</v>
      </c>
      <c r="F59" s="44"/>
      <c r="G59" s="44"/>
      <c r="H59" s="44"/>
      <c r="I59" s="44"/>
      <c r="J59" s="45"/>
    </row>
    <row r="60">
      <c r="A60" s="36" t="s">
        <v>48</v>
      </c>
      <c r="B60" s="36">
        <v>13</v>
      </c>
      <c r="C60" s="37" t="s">
        <v>147</v>
      </c>
      <c r="D60" s="36" t="s">
        <v>50</v>
      </c>
      <c r="E60" s="38" t="s">
        <v>148</v>
      </c>
      <c r="F60" s="39" t="s">
        <v>109</v>
      </c>
      <c r="G60" s="40">
        <v>375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53</v>
      </c>
      <c r="B61" s="43"/>
      <c r="C61" s="44"/>
      <c r="D61" s="44"/>
      <c r="E61" s="38" t="s">
        <v>149</v>
      </c>
      <c r="F61" s="44"/>
      <c r="G61" s="44"/>
      <c r="H61" s="44"/>
      <c r="I61" s="44"/>
      <c r="J61" s="45"/>
    </row>
    <row r="62" ht="45">
      <c r="A62" s="36" t="s">
        <v>63</v>
      </c>
      <c r="B62" s="43"/>
      <c r="C62" s="44"/>
      <c r="D62" s="44"/>
      <c r="E62" s="50" t="s">
        <v>150</v>
      </c>
      <c r="F62" s="44"/>
      <c r="G62" s="44"/>
      <c r="H62" s="44"/>
      <c r="I62" s="44"/>
      <c r="J62" s="45"/>
    </row>
    <row r="63" ht="90">
      <c r="A63" s="36" t="s">
        <v>55</v>
      </c>
      <c r="B63" s="43"/>
      <c r="C63" s="44"/>
      <c r="D63" s="44"/>
      <c r="E63" s="38" t="s">
        <v>151</v>
      </c>
      <c r="F63" s="44"/>
      <c r="G63" s="44"/>
      <c r="H63" s="44"/>
      <c r="I63" s="44"/>
      <c r="J63" s="45"/>
    </row>
    <row r="64">
      <c r="A64" s="36" t="s">
        <v>48</v>
      </c>
      <c r="B64" s="36">
        <v>14</v>
      </c>
      <c r="C64" s="37" t="s">
        <v>152</v>
      </c>
      <c r="D64" s="36" t="s">
        <v>50</v>
      </c>
      <c r="E64" s="38" t="s">
        <v>153</v>
      </c>
      <c r="F64" s="39" t="s">
        <v>109</v>
      </c>
      <c r="G64" s="40">
        <v>1940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53</v>
      </c>
      <c r="B65" s="43"/>
      <c r="C65" s="44"/>
      <c r="D65" s="44"/>
      <c r="E65" s="51" t="s">
        <v>50</v>
      </c>
      <c r="F65" s="44"/>
      <c r="G65" s="44"/>
      <c r="H65" s="44"/>
      <c r="I65" s="44"/>
      <c r="J65" s="45"/>
    </row>
    <row r="66" ht="60">
      <c r="A66" s="36" t="s">
        <v>63</v>
      </c>
      <c r="B66" s="43"/>
      <c r="C66" s="44"/>
      <c r="D66" s="44"/>
      <c r="E66" s="50" t="s">
        <v>154</v>
      </c>
      <c r="F66" s="44"/>
      <c r="G66" s="44"/>
      <c r="H66" s="44"/>
      <c r="I66" s="44"/>
      <c r="J66" s="45"/>
    </row>
    <row r="67" ht="75">
      <c r="A67" s="36" t="s">
        <v>55</v>
      </c>
      <c r="B67" s="43"/>
      <c r="C67" s="44"/>
      <c r="D67" s="44"/>
      <c r="E67" s="38" t="s">
        <v>155</v>
      </c>
      <c r="F67" s="44"/>
      <c r="G67" s="44"/>
      <c r="H67" s="44"/>
      <c r="I67" s="44"/>
      <c r="J67" s="45"/>
    </row>
    <row r="68">
      <c r="A68" s="36" t="s">
        <v>48</v>
      </c>
      <c r="B68" s="36">
        <v>15</v>
      </c>
      <c r="C68" s="37" t="s">
        <v>156</v>
      </c>
      <c r="D68" s="36" t="s">
        <v>50</v>
      </c>
      <c r="E68" s="38" t="s">
        <v>157</v>
      </c>
      <c r="F68" s="39" t="s">
        <v>109</v>
      </c>
      <c r="G68" s="40">
        <v>1865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53</v>
      </c>
      <c r="B69" s="43"/>
      <c r="C69" s="44"/>
      <c r="D69" s="44"/>
      <c r="E69" s="51" t="s">
        <v>50</v>
      </c>
      <c r="F69" s="44"/>
      <c r="G69" s="44"/>
      <c r="H69" s="44"/>
      <c r="I69" s="44"/>
      <c r="J69" s="45"/>
    </row>
    <row r="70" ht="60">
      <c r="A70" s="36" t="s">
        <v>63</v>
      </c>
      <c r="B70" s="43"/>
      <c r="C70" s="44"/>
      <c r="D70" s="44"/>
      <c r="E70" s="50" t="s">
        <v>158</v>
      </c>
      <c r="F70" s="44"/>
      <c r="G70" s="44"/>
      <c r="H70" s="44"/>
      <c r="I70" s="44"/>
      <c r="J70" s="45"/>
    </row>
    <row r="71" ht="75">
      <c r="A71" s="36" t="s">
        <v>55</v>
      </c>
      <c r="B71" s="43"/>
      <c r="C71" s="44"/>
      <c r="D71" s="44"/>
      <c r="E71" s="38" t="s">
        <v>155</v>
      </c>
      <c r="F71" s="44"/>
      <c r="G71" s="44"/>
      <c r="H71" s="44"/>
      <c r="I71" s="44"/>
      <c r="J71" s="45"/>
    </row>
    <row r="72">
      <c r="A72" s="36" t="s">
        <v>48</v>
      </c>
      <c r="B72" s="36">
        <v>16</v>
      </c>
      <c r="C72" s="37" t="s">
        <v>159</v>
      </c>
      <c r="D72" s="36" t="s">
        <v>50</v>
      </c>
      <c r="E72" s="38" t="s">
        <v>160</v>
      </c>
      <c r="F72" s="39" t="s">
        <v>109</v>
      </c>
      <c r="G72" s="40">
        <v>1865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53</v>
      </c>
      <c r="B73" s="43"/>
      <c r="C73" s="44"/>
      <c r="D73" s="44"/>
      <c r="E73" s="38" t="s">
        <v>161</v>
      </c>
      <c r="F73" s="44"/>
      <c r="G73" s="44"/>
      <c r="H73" s="44"/>
      <c r="I73" s="44"/>
      <c r="J73" s="45"/>
    </row>
    <row r="74" ht="60">
      <c r="A74" s="36" t="s">
        <v>63</v>
      </c>
      <c r="B74" s="43"/>
      <c r="C74" s="44"/>
      <c r="D74" s="44"/>
      <c r="E74" s="50" t="s">
        <v>162</v>
      </c>
      <c r="F74" s="44"/>
      <c r="G74" s="44"/>
      <c r="H74" s="44"/>
      <c r="I74" s="44"/>
      <c r="J74" s="45"/>
    </row>
    <row r="75" ht="165">
      <c r="A75" s="36" t="s">
        <v>55</v>
      </c>
      <c r="B75" s="43"/>
      <c r="C75" s="44"/>
      <c r="D75" s="44"/>
      <c r="E75" s="38" t="s">
        <v>163</v>
      </c>
      <c r="F75" s="44"/>
      <c r="G75" s="44"/>
      <c r="H75" s="44"/>
      <c r="I75" s="44"/>
      <c r="J75" s="45"/>
    </row>
    <row r="76">
      <c r="A76" s="36" t="s">
        <v>48</v>
      </c>
      <c r="B76" s="36">
        <v>17</v>
      </c>
      <c r="C76" s="37" t="s">
        <v>164</v>
      </c>
      <c r="D76" s="36" t="s">
        <v>50</v>
      </c>
      <c r="E76" s="38" t="s">
        <v>165</v>
      </c>
      <c r="F76" s="39" t="s">
        <v>82</v>
      </c>
      <c r="G76" s="40">
        <v>126.09999999999999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53</v>
      </c>
      <c r="B77" s="43"/>
      <c r="C77" s="44"/>
      <c r="D77" s="44"/>
      <c r="E77" s="38" t="s">
        <v>166</v>
      </c>
      <c r="F77" s="44"/>
      <c r="G77" s="44"/>
      <c r="H77" s="44"/>
      <c r="I77" s="44"/>
      <c r="J77" s="45"/>
    </row>
    <row r="78" ht="45">
      <c r="A78" s="36" t="s">
        <v>63</v>
      </c>
      <c r="B78" s="43"/>
      <c r="C78" s="44"/>
      <c r="D78" s="44"/>
      <c r="E78" s="50" t="s">
        <v>167</v>
      </c>
      <c r="F78" s="44"/>
      <c r="G78" s="44"/>
      <c r="H78" s="44"/>
      <c r="I78" s="44"/>
      <c r="J78" s="45"/>
    </row>
    <row r="79" ht="195">
      <c r="A79" s="36" t="s">
        <v>55</v>
      </c>
      <c r="B79" s="43"/>
      <c r="C79" s="44"/>
      <c r="D79" s="44"/>
      <c r="E79" s="38" t="s">
        <v>168</v>
      </c>
      <c r="F79" s="44"/>
      <c r="G79" s="44"/>
      <c r="H79" s="44"/>
      <c r="I79" s="44"/>
      <c r="J79" s="45"/>
    </row>
    <row r="80">
      <c r="A80" s="36" t="s">
        <v>48</v>
      </c>
      <c r="B80" s="36">
        <v>18</v>
      </c>
      <c r="C80" s="37" t="s">
        <v>169</v>
      </c>
      <c r="D80" s="36" t="s">
        <v>50</v>
      </c>
      <c r="E80" s="38" t="s">
        <v>170</v>
      </c>
      <c r="F80" s="39" t="s">
        <v>109</v>
      </c>
      <c r="G80" s="40">
        <v>1940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 ht="30">
      <c r="A81" s="36" t="s">
        <v>53</v>
      </c>
      <c r="B81" s="43"/>
      <c r="C81" s="44"/>
      <c r="D81" s="44"/>
      <c r="E81" s="38" t="s">
        <v>171</v>
      </c>
      <c r="F81" s="44"/>
      <c r="G81" s="44"/>
      <c r="H81" s="44"/>
      <c r="I81" s="44"/>
      <c r="J81" s="45"/>
    </row>
    <row r="82">
      <c r="A82" s="36" t="s">
        <v>63</v>
      </c>
      <c r="B82" s="43"/>
      <c r="C82" s="44"/>
      <c r="D82" s="44"/>
      <c r="E82" s="50" t="s">
        <v>172</v>
      </c>
      <c r="F82" s="44"/>
      <c r="G82" s="44"/>
      <c r="H82" s="44"/>
      <c r="I82" s="44"/>
      <c r="J82" s="45"/>
    </row>
    <row r="83" ht="75">
      <c r="A83" s="36" t="s">
        <v>55</v>
      </c>
      <c r="B83" s="43"/>
      <c r="C83" s="44"/>
      <c r="D83" s="44"/>
      <c r="E83" s="38" t="s">
        <v>173</v>
      </c>
      <c r="F83" s="44"/>
      <c r="G83" s="44"/>
      <c r="H83" s="44"/>
      <c r="I83" s="44"/>
      <c r="J83" s="45"/>
    </row>
    <row r="84">
      <c r="A84" s="36" t="s">
        <v>48</v>
      </c>
      <c r="B84" s="36">
        <v>19</v>
      </c>
      <c r="C84" s="37" t="s">
        <v>174</v>
      </c>
      <c r="D84" s="36" t="s">
        <v>50</v>
      </c>
      <c r="E84" s="38" t="s">
        <v>175</v>
      </c>
      <c r="F84" s="39" t="s">
        <v>114</v>
      </c>
      <c r="G84" s="40">
        <v>60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53</v>
      </c>
      <c r="B85" s="43"/>
      <c r="C85" s="44"/>
      <c r="D85" s="44"/>
      <c r="E85" s="51" t="s">
        <v>50</v>
      </c>
      <c r="F85" s="44"/>
      <c r="G85" s="44"/>
      <c r="H85" s="44"/>
      <c r="I85" s="44"/>
      <c r="J85" s="45"/>
    </row>
    <row r="86" ht="45">
      <c r="A86" s="36" t="s">
        <v>55</v>
      </c>
      <c r="B86" s="43"/>
      <c r="C86" s="44"/>
      <c r="D86" s="44"/>
      <c r="E86" s="38" t="s">
        <v>176</v>
      </c>
      <c r="F86" s="44"/>
      <c r="G86" s="44"/>
      <c r="H86" s="44"/>
      <c r="I86" s="44"/>
      <c r="J86" s="45"/>
    </row>
    <row r="87">
      <c r="A87" s="30" t="s">
        <v>45</v>
      </c>
      <c r="B87" s="31"/>
      <c r="C87" s="32" t="s">
        <v>177</v>
      </c>
      <c r="D87" s="33"/>
      <c r="E87" s="30" t="s">
        <v>178</v>
      </c>
      <c r="F87" s="33"/>
      <c r="G87" s="33"/>
      <c r="H87" s="33"/>
      <c r="I87" s="34">
        <f>SUMIFS(I88:I90,A88:A90,"P")</f>
        <v>0</v>
      </c>
      <c r="J87" s="35"/>
    </row>
    <row r="88">
      <c r="A88" s="36" t="s">
        <v>48</v>
      </c>
      <c r="B88" s="36">
        <v>20</v>
      </c>
      <c r="C88" s="37" t="s">
        <v>179</v>
      </c>
      <c r="D88" s="36" t="s">
        <v>50</v>
      </c>
      <c r="E88" s="38" t="s">
        <v>180</v>
      </c>
      <c r="F88" s="39" t="s">
        <v>69</v>
      </c>
      <c r="G88" s="40">
        <v>4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53</v>
      </c>
      <c r="B89" s="43"/>
      <c r="C89" s="44"/>
      <c r="D89" s="44"/>
      <c r="E89" s="51" t="s">
        <v>50</v>
      </c>
      <c r="F89" s="44"/>
      <c r="G89" s="44"/>
      <c r="H89" s="44"/>
      <c r="I89" s="44"/>
      <c r="J89" s="45"/>
    </row>
    <row r="90" ht="45">
      <c r="A90" s="36" t="s">
        <v>55</v>
      </c>
      <c r="B90" s="43"/>
      <c r="C90" s="44"/>
      <c r="D90" s="44"/>
      <c r="E90" s="38" t="s">
        <v>181</v>
      </c>
      <c r="F90" s="44"/>
      <c r="G90" s="44"/>
      <c r="H90" s="44"/>
      <c r="I90" s="44"/>
      <c r="J90" s="45"/>
    </row>
    <row r="91">
      <c r="A91" s="30" t="s">
        <v>45</v>
      </c>
      <c r="B91" s="31"/>
      <c r="C91" s="32" t="s">
        <v>182</v>
      </c>
      <c r="D91" s="33"/>
      <c r="E91" s="30" t="s">
        <v>183</v>
      </c>
      <c r="F91" s="33"/>
      <c r="G91" s="33"/>
      <c r="H91" s="33"/>
      <c r="I91" s="34">
        <f>SUMIFS(I92:I95,A92:A95,"P")</f>
        <v>0</v>
      </c>
      <c r="J91" s="35"/>
    </row>
    <row r="92">
      <c r="A92" s="36" t="s">
        <v>48</v>
      </c>
      <c r="B92" s="36">
        <v>25</v>
      </c>
      <c r="C92" s="37" t="s">
        <v>184</v>
      </c>
      <c r="D92" s="36" t="s">
        <v>50</v>
      </c>
      <c r="E92" s="38" t="s">
        <v>185</v>
      </c>
      <c r="F92" s="39" t="s">
        <v>109</v>
      </c>
      <c r="G92" s="40">
        <v>1725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53</v>
      </c>
      <c r="B93" s="43"/>
      <c r="C93" s="44"/>
      <c r="D93" s="44"/>
      <c r="E93" s="51" t="s">
        <v>50</v>
      </c>
      <c r="F93" s="44"/>
      <c r="G93" s="44"/>
      <c r="H93" s="44"/>
      <c r="I93" s="44"/>
      <c r="J93" s="45"/>
    </row>
    <row r="94">
      <c r="A94" s="36" t="s">
        <v>63</v>
      </c>
      <c r="B94" s="43"/>
      <c r="C94" s="44"/>
      <c r="D94" s="44"/>
      <c r="E94" s="50" t="s">
        <v>186</v>
      </c>
      <c r="F94" s="44"/>
      <c r="G94" s="44"/>
      <c r="H94" s="44"/>
      <c r="I94" s="44"/>
      <c r="J94" s="45"/>
    </row>
    <row r="95" ht="30">
      <c r="A95" s="36" t="s">
        <v>55</v>
      </c>
      <c r="B95" s="43"/>
      <c r="C95" s="44"/>
      <c r="D95" s="44"/>
      <c r="E95" s="38" t="s">
        <v>187</v>
      </c>
      <c r="F95" s="44"/>
      <c r="G95" s="44"/>
      <c r="H95" s="44"/>
      <c r="I95" s="44"/>
      <c r="J95" s="45"/>
    </row>
    <row r="96">
      <c r="A96" s="30" t="s">
        <v>45</v>
      </c>
      <c r="B96" s="31"/>
      <c r="C96" s="32" t="s">
        <v>188</v>
      </c>
      <c r="D96" s="33"/>
      <c r="E96" s="30" t="s">
        <v>189</v>
      </c>
      <c r="F96" s="33"/>
      <c r="G96" s="33"/>
      <c r="H96" s="33"/>
      <c r="I96" s="34">
        <f>SUMIFS(I97:I111,A97:A111,"P")</f>
        <v>0</v>
      </c>
      <c r="J96" s="35"/>
    </row>
    <row r="97">
      <c r="A97" s="36" t="s">
        <v>48</v>
      </c>
      <c r="B97" s="36">
        <v>21</v>
      </c>
      <c r="C97" s="37" t="s">
        <v>190</v>
      </c>
      <c r="D97" s="36" t="s">
        <v>50</v>
      </c>
      <c r="E97" s="38" t="s">
        <v>191</v>
      </c>
      <c r="F97" s="39" t="s">
        <v>69</v>
      </c>
      <c r="G97" s="40">
        <v>13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53</v>
      </c>
      <c r="B98" s="43"/>
      <c r="C98" s="44"/>
      <c r="D98" s="44"/>
      <c r="E98" s="51" t="s">
        <v>50</v>
      </c>
      <c r="F98" s="44"/>
      <c r="G98" s="44"/>
      <c r="H98" s="44"/>
      <c r="I98" s="44"/>
      <c r="J98" s="45"/>
    </row>
    <row r="99" ht="30">
      <c r="A99" s="36" t="s">
        <v>63</v>
      </c>
      <c r="B99" s="43"/>
      <c r="C99" s="44"/>
      <c r="D99" s="44"/>
      <c r="E99" s="50" t="s">
        <v>192</v>
      </c>
      <c r="F99" s="44"/>
      <c r="G99" s="44"/>
      <c r="H99" s="44"/>
      <c r="I99" s="44"/>
      <c r="J99" s="45"/>
    </row>
    <row r="100" ht="60">
      <c r="A100" s="36" t="s">
        <v>55</v>
      </c>
      <c r="B100" s="43"/>
      <c r="C100" s="44"/>
      <c r="D100" s="44"/>
      <c r="E100" s="38" t="s">
        <v>193</v>
      </c>
      <c r="F100" s="44"/>
      <c r="G100" s="44"/>
      <c r="H100" s="44"/>
      <c r="I100" s="44"/>
      <c r="J100" s="45"/>
    </row>
    <row r="101" ht="30">
      <c r="A101" s="36" t="s">
        <v>48</v>
      </c>
      <c r="B101" s="36">
        <v>22</v>
      </c>
      <c r="C101" s="37" t="s">
        <v>194</v>
      </c>
      <c r="D101" s="36" t="s">
        <v>50</v>
      </c>
      <c r="E101" s="38" t="s">
        <v>195</v>
      </c>
      <c r="F101" s="39" t="s">
        <v>109</v>
      </c>
      <c r="G101" s="40">
        <v>93.75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53</v>
      </c>
      <c r="B102" s="43"/>
      <c r="C102" s="44"/>
      <c r="D102" s="44"/>
      <c r="E102" s="51" t="s">
        <v>50</v>
      </c>
      <c r="F102" s="44"/>
      <c r="G102" s="44"/>
      <c r="H102" s="44"/>
      <c r="I102" s="44"/>
      <c r="J102" s="45"/>
    </row>
    <row r="103" ht="30">
      <c r="A103" s="36" t="s">
        <v>63</v>
      </c>
      <c r="B103" s="43"/>
      <c r="C103" s="44"/>
      <c r="D103" s="44"/>
      <c r="E103" s="50" t="s">
        <v>196</v>
      </c>
      <c r="F103" s="44"/>
      <c r="G103" s="44"/>
      <c r="H103" s="44"/>
      <c r="I103" s="44"/>
      <c r="J103" s="45"/>
    </row>
    <row r="104" ht="60">
      <c r="A104" s="36" t="s">
        <v>55</v>
      </c>
      <c r="B104" s="43"/>
      <c r="C104" s="44"/>
      <c r="D104" s="44"/>
      <c r="E104" s="38" t="s">
        <v>197</v>
      </c>
      <c r="F104" s="44"/>
      <c r="G104" s="44"/>
      <c r="H104" s="44"/>
      <c r="I104" s="44"/>
      <c r="J104" s="45"/>
    </row>
    <row r="105" ht="30">
      <c r="A105" s="36" t="s">
        <v>48</v>
      </c>
      <c r="B105" s="36">
        <v>23</v>
      </c>
      <c r="C105" s="37" t="s">
        <v>198</v>
      </c>
      <c r="D105" s="36" t="s">
        <v>50</v>
      </c>
      <c r="E105" s="38" t="s">
        <v>199</v>
      </c>
      <c r="F105" s="39" t="s">
        <v>114</v>
      </c>
      <c r="G105" s="40">
        <v>50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53</v>
      </c>
      <c r="B106" s="43"/>
      <c r="C106" s="44"/>
      <c r="D106" s="44"/>
      <c r="E106" s="51" t="s">
        <v>50</v>
      </c>
      <c r="F106" s="44"/>
      <c r="G106" s="44"/>
      <c r="H106" s="44"/>
      <c r="I106" s="44"/>
      <c r="J106" s="45"/>
    </row>
    <row r="107" ht="45">
      <c r="A107" s="36" t="s">
        <v>63</v>
      </c>
      <c r="B107" s="43"/>
      <c r="C107" s="44"/>
      <c r="D107" s="44"/>
      <c r="E107" s="50" t="s">
        <v>200</v>
      </c>
      <c r="F107" s="44"/>
      <c r="G107" s="44"/>
      <c r="H107" s="44"/>
      <c r="I107" s="44"/>
      <c r="J107" s="45"/>
    </row>
    <row r="108" ht="45">
      <c r="A108" s="36" t="s">
        <v>55</v>
      </c>
      <c r="B108" s="43"/>
      <c r="C108" s="44"/>
      <c r="D108" s="44"/>
      <c r="E108" s="38" t="s">
        <v>201</v>
      </c>
      <c r="F108" s="44"/>
      <c r="G108" s="44"/>
      <c r="H108" s="44"/>
      <c r="I108" s="44"/>
      <c r="J108" s="45"/>
    </row>
    <row r="109">
      <c r="A109" s="36" t="s">
        <v>48</v>
      </c>
      <c r="B109" s="36">
        <v>24</v>
      </c>
      <c r="C109" s="37" t="s">
        <v>202</v>
      </c>
      <c r="D109" s="36" t="s">
        <v>50</v>
      </c>
      <c r="E109" s="38" t="s">
        <v>203</v>
      </c>
      <c r="F109" s="39" t="s">
        <v>114</v>
      </c>
      <c r="G109" s="40">
        <v>60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53</v>
      </c>
      <c r="B110" s="43"/>
      <c r="C110" s="44"/>
      <c r="D110" s="44"/>
      <c r="E110" s="51" t="s">
        <v>50</v>
      </c>
      <c r="F110" s="44"/>
      <c r="G110" s="44"/>
      <c r="H110" s="44"/>
      <c r="I110" s="44"/>
      <c r="J110" s="45"/>
    </row>
    <row r="111" ht="30">
      <c r="A111" s="36" t="s">
        <v>55</v>
      </c>
      <c r="B111" s="47"/>
      <c r="C111" s="48"/>
      <c r="D111" s="48"/>
      <c r="E111" s="38" t="s">
        <v>204</v>
      </c>
      <c r="F111" s="48"/>
      <c r="G111" s="48"/>
      <c r="H111" s="48"/>
      <c r="I111" s="48"/>
      <c r="J11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15</v>
      </c>
      <c r="I3" s="24">
        <f>SUMIFS(I8:I115,A8:A115,"SD")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47</v>
      </c>
      <c r="F8" s="33"/>
      <c r="G8" s="33"/>
      <c r="H8" s="33"/>
      <c r="I8" s="34">
        <f>SUMIFS(I9:I12,A9:A12,"P")</f>
        <v>0</v>
      </c>
      <c r="J8" s="35"/>
    </row>
    <row r="9">
      <c r="A9" s="36" t="s">
        <v>48</v>
      </c>
      <c r="B9" s="36">
        <v>1</v>
      </c>
      <c r="C9" s="37" t="s">
        <v>79</v>
      </c>
      <c r="D9" s="36" t="s">
        <v>80</v>
      </c>
      <c r="E9" s="38" t="s">
        <v>81</v>
      </c>
      <c r="F9" s="39" t="s">
        <v>82</v>
      </c>
      <c r="G9" s="40">
        <v>1305.1279999999999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60">
      <c r="A10" s="36" t="s">
        <v>53</v>
      </c>
      <c r="B10" s="43"/>
      <c r="C10" s="44"/>
      <c r="D10" s="44"/>
      <c r="E10" s="38" t="s">
        <v>83</v>
      </c>
      <c r="F10" s="44"/>
      <c r="G10" s="44"/>
      <c r="H10" s="44"/>
      <c r="I10" s="44"/>
      <c r="J10" s="45"/>
    </row>
    <row r="11" ht="105">
      <c r="A11" s="36" t="s">
        <v>63</v>
      </c>
      <c r="B11" s="43"/>
      <c r="C11" s="44"/>
      <c r="D11" s="44"/>
      <c r="E11" s="50" t="s">
        <v>205</v>
      </c>
      <c r="F11" s="44"/>
      <c r="G11" s="44"/>
      <c r="H11" s="44"/>
      <c r="I11" s="44"/>
      <c r="J11" s="45"/>
    </row>
    <row r="12" ht="30">
      <c r="A12" s="36" t="s">
        <v>55</v>
      </c>
      <c r="B12" s="43"/>
      <c r="C12" s="44"/>
      <c r="D12" s="44"/>
      <c r="E12" s="38" t="s">
        <v>85</v>
      </c>
      <c r="F12" s="44"/>
      <c r="G12" s="44"/>
      <c r="H12" s="44"/>
      <c r="I12" s="44"/>
      <c r="J12" s="45"/>
    </row>
    <row r="13">
      <c r="A13" s="30" t="s">
        <v>45</v>
      </c>
      <c r="B13" s="31"/>
      <c r="C13" s="32" t="s">
        <v>61</v>
      </c>
      <c r="D13" s="33"/>
      <c r="E13" s="30" t="s">
        <v>91</v>
      </c>
      <c r="F13" s="33"/>
      <c r="G13" s="33"/>
      <c r="H13" s="33"/>
      <c r="I13" s="34">
        <f>SUMIFS(I14:I33,A14:A33,"P")</f>
        <v>0</v>
      </c>
      <c r="J13" s="35"/>
    </row>
    <row r="14">
      <c r="A14" s="36" t="s">
        <v>48</v>
      </c>
      <c r="B14" s="36">
        <v>2</v>
      </c>
      <c r="C14" s="37" t="s">
        <v>97</v>
      </c>
      <c r="D14" s="36" t="s">
        <v>50</v>
      </c>
      <c r="E14" s="38" t="s">
        <v>98</v>
      </c>
      <c r="F14" s="39" t="s">
        <v>82</v>
      </c>
      <c r="G14" s="40">
        <v>187.69499999999999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30">
      <c r="A15" s="36" t="s">
        <v>53</v>
      </c>
      <c r="B15" s="43"/>
      <c r="C15" s="44"/>
      <c r="D15" s="44"/>
      <c r="E15" s="38" t="s">
        <v>206</v>
      </c>
      <c r="F15" s="44"/>
      <c r="G15" s="44"/>
      <c r="H15" s="44"/>
      <c r="I15" s="44"/>
      <c r="J15" s="45"/>
    </row>
    <row r="16">
      <c r="A16" s="36" t="s">
        <v>63</v>
      </c>
      <c r="B16" s="43"/>
      <c r="C16" s="44"/>
      <c r="D16" s="44"/>
      <c r="E16" s="50" t="s">
        <v>207</v>
      </c>
      <c r="F16" s="44"/>
      <c r="G16" s="44"/>
      <c r="H16" s="44"/>
      <c r="I16" s="44"/>
      <c r="J16" s="45"/>
    </row>
    <row r="17">
      <c r="A17" s="36" t="s">
        <v>55</v>
      </c>
      <c r="B17" s="43"/>
      <c r="C17" s="44"/>
      <c r="D17" s="44"/>
      <c r="E17" s="51"/>
      <c r="F17" s="44"/>
      <c r="G17" s="44"/>
      <c r="H17" s="44"/>
      <c r="I17" s="44"/>
      <c r="J17" s="45"/>
    </row>
    <row r="18">
      <c r="A18" s="36" t="s">
        <v>48</v>
      </c>
      <c r="B18" s="36">
        <v>3</v>
      </c>
      <c r="C18" s="37" t="s">
        <v>102</v>
      </c>
      <c r="D18" s="36" t="s">
        <v>50</v>
      </c>
      <c r="E18" s="38" t="s">
        <v>103</v>
      </c>
      <c r="F18" s="39" t="s">
        <v>82</v>
      </c>
      <c r="G18" s="40">
        <v>844.62800000000004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53</v>
      </c>
      <c r="B19" s="43"/>
      <c r="C19" s="44"/>
      <c r="D19" s="44"/>
      <c r="E19" s="51"/>
      <c r="F19" s="44"/>
      <c r="G19" s="44"/>
      <c r="H19" s="44"/>
      <c r="I19" s="44"/>
      <c r="J19" s="45"/>
    </row>
    <row r="20" ht="60">
      <c r="A20" s="36" t="s">
        <v>63</v>
      </c>
      <c r="B20" s="43"/>
      <c r="C20" s="44"/>
      <c r="D20" s="44"/>
      <c r="E20" s="50" t="s">
        <v>208</v>
      </c>
      <c r="F20" s="44"/>
      <c r="G20" s="44"/>
      <c r="H20" s="44"/>
      <c r="I20" s="44"/>
      <c r="J20" s="45"/>
    </row>
    <row r="21">
      <c r="A21" s="36" t="s">
        <v>55</v>
      </c>
      <c r="B21" s="43"/>
      <c r="C21" s="44"/>
      <c r="D21" s="44"/>
      <c r="E21" s="51"/>
      <c r="F21" s="44"/>
      <c r="G21" s="44"/>
      <c r="H21" s="44"/>
      <c r="I21" s="44"/>
      <c r="J21" s="45"/>
    </row>
    <row r="22">
      <c r="A22" s="36" t="s">
        <v>48</v>
      </c>
      <c r="B22" s="36">
        <v>4</v>
      </c>
      <c r="C22" s="37" t="s">
        <v>107</v>
      </c>
      <c r="D22" s="36" t="s">
        <v>50</v>
      </c>
      <c r="E22" s="38" t="s">
        <v>108</v>
      </c>
      <c r="F22" s="39" t="s">
        <v>109</v>
      </c>
      <c r="G22" s="40">
        <v>1455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53</v>
      </c>
      <c r="B23" s="43"/>
      <c r="C23" s="44"/>
      <c r="D23" s="44"/>
      <c r="E23" s="51" t="s">
        <v>50</v>
      </c>
      <c r="F23" s="44"/>
      <c r="G23" s="44"/>
      <c r="H23" s="44"/>
      <c r="I23" s="44"/>
      <c r="J23" s="45"/>
    </row>
    <row r="24" ht="30">
      <c r="A24" s="36" t="s">
        <v>63</v>
      </c>
      <c r="B24" s="43"/>
      <c r="C24" s="44"/>
      <c r="D24" s="44"/>
      <c r="E24" s="50" t="s">
        <v>209</v>
      </c>
      <c r="F24" s="44"/>
      <c r="G24" s="44"/>
      <c r="H24" s="44"/>
      <c r="I24" s="44"/>
      <c r="J24" s="45"/>
    </row>
    <row r="25" ht="30">
      <c r="A25" s="36" t="s">
        <v>55</v>
      </c>
      <c r="B25" s="43"/>
      <c r="C25" s="44"/>
      <c r="D25" s="44"/>
      <c r="E25" s="38" t="s">
        <v>111</v>
      </c>
      <c r="F25" s="44"/>
      <c r="G25" s="44"/>
      <c r="H25" s="44"/>
      <c r="I25" s="44"/>
      <c r="J25" s="45"/>
    </row>
    <row r="26">
      <c r="A26" s="36" t="s">
        <v>48</v>
      </c>
      <c r="B26" s="36">
        <v>5</v>
      </c>
      <c r="C26" s="37" t="s">
        <v>112</v>
      </c>
      <c r="D26" s="36" t="s">
        <v>50</v>
      </c>
      <c r="E26" s="38" t="s">
        <v>113</v>
      </c>
      <c r="F26" s="39" t="s">
        <v>114</v>
      </c>
      <c r="G26" s="40">
        <v>1260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53</v>
      </c>
      <c r="B27" s="43"/>
      <c r="C27" s="44"/>
      <c r="D27" s="44"/>
      <c r="E27" s="51" t="s">
        <v>50</v>
      </c>
      <c r="F27" s="44"/>
      <c r="G27" s="44"/>
      <c r="H27" s="44"/>
      <c r="I27" s="44"/>
      <c r="J27" s="45"/>
    </row>
    <row r="28">
      <c r="A28" s="36" t="s">
        <v>63</v>
      </c>
      <c r="B28" s="43"/>
      <c r="C28" s="44"/>
      <c r="D28" s="44"/>
      <c r="E28" s="50" t="s">
        <v>210</v>
      </c>
      <c r="F28" s="44"/>
      <c r="G28" s="44"/>
      <c r="H28" s="44"/>
      <c r="I28" s="44"/>
      <c r="J28" s="45"/>
    </row>
    <row r="29" ht="30">
      <c r="A29" s="36" t="s">
        <v>55</v>
      </c>
      <c r="B29" s="43"/>
      <c r="C29" s="44"/>
      <c r="D29" s="44"/>
      <c r="E29" s="38" t="s">
        <v>111</v>
      </c>
      <c r="F29" s="44"/>
      <c r="G29" s="44"/>
      <c r="H29" s="44"/>
      <c r="I29" s="44"/>
      <c r="J29" s="45"/>
    </row>
    <row r="30">
      <c r="A30" s="36" t="s">
        <v>48</v>
      </c>
      <c r="B30" s="36">
        <v>6</v>
      </c>
      <c r="C30" s="37" t="s">
        <v>211</v>
      </c>
      <c r="D30" s="36" t="s">
        <v>50</v>
      </c>
      <c r="E30" s="38" t="s">
        <v>212</v>
      </c>
      <c r="F30" s="39" t="s">
        <v>82</v>
      </c>
      <c r="G30" s="40">
        <v>635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60">
      <c r="A31" s="36" t="s">
        <v>53</v>
      </c>
      <c r="B31" s="43"/>
      <c r="C31" s="44"/>
      <c r="D31" s="44"/>
      <c r="E31" s="38" t="s">
        <v>213</v>
      </c>
      <c r="F31" s="44"/>
      <c r="G31" s="44"/>
      <c r="H31" s="44"/>
      <c r="I31" s="44"/>
      <c r="J31" s="45"/>
    </row>
    <row r="32">
      <c r="A32" s="36" t="s">
        <v>63</v>
      </c>
      <c r="B32" s="43"/>
      <c r="C32" s="44"/>
      <c r="D32" s="44"/>
      <c r="E32" s="50" t="s">
        <v>214</v>
      </c>
      <c r="F32" s="44"/>
      <c r="G32" s="44"/>
      <c r="H32" s="44"/>
      <c r="I32" s="44"/>
      <c r="J32" s="45"/>
    </row>
    <row r="33" ht="375">
      <c r="A33" s="36" t="s">
        <v>55</v>
      </c>
      <c r="B33" s="43"/>
      <c r="C33" s="44"/>
      <c r="D33" s="44"/>
      <c r="E33" s="38" t="s">
        <v>215</v>
      </c>
      <c r="F33" s="44"/>
      <c r="G33" s="44"/>
      <c r="H33" s="44"/>
      <c r="I33" s="44"/>
      <c r="J33" s="45"/>
    </row>
    <row r="34">
      <c r="A34" s="30" t="s">
        <v>45</v>
      </c>
      <c r="B34" s="31"/>
      <c r="C34" s="32" t="s">
        <v>123</v>
      </c>
      <c r="D34" s="33"/>
      <c r="E34" s="30" t="s">
        <v>124</v>
      </c>
      <c r="F34" s="33"/>
      <c r="G34" s="33"/>
      <c r="H34" s="33"/>
      <c r="I34" s="34">
        <f>SUMIFS(I35:I38,A35:A38,"P")</f>
        <v>0</v>
      </c>
      <c r="J34" s="35"/>
    </row>
    <row r="35">
      <c r="A35" s="36" t="s">
        <v>48</v>
      </c>
      <c r="B35" s="36">
        <v>7</v>
      </c>
      <c r="C35" s="37" t="s">
        <v>118</v>
      </c>
      <c r="D35" s="36" t="s">
        <v>50</v>
      </c>
      <c r="E35" s="38" t="s">
        <v>119</v>
      </c>
      <c r="F35" s="39" t="s">
        <v>82</v>
      </c>
      <c r="G35" s="40">
        <v>469.238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 ht="30">
      <c r="A36" s="36" t="s">
        <v>53</v>
      </c>
      <c r="B36" s="43"/>
      <c r="C36" s="44"/>
      <c r="D36" s="44"/>
      <c r="E36" s="38" t="s">
        <v>120</v>
      </c>
      <c r="F36" s="44"/>
      <c r="G36" s="44"/>
      <c r="H36" s="44"/>
      <c r="I36" s="44"/>
      <c r="J36" s="45"/>
    </row>
    <row r="37">
      <c r="A37" s="36" t="s">
        <v>63</v>
      </c>
      <c r="B37" s="43"/>
      <c r="C37" s="44"/>
      <c r="D37" s="44"/>
      <c r="E37" s="50" t="s">
        <v>216</v>
      </c>
      <c r="F37" s="44"/>
      <c r="G37" s="44"/>
      <c r="H37" s="44"/>
      <c r="I37" s="44"/>
      <c r="J37" s="45"/>
    </row>
    <row r="38">
      <c r="A38" s="36" t="s">
        <v>55</v>
      </c>
      <c r="B38" s="43"/>
      <c r="C38" s="44"/>
      <c r="D38" s="44"/>
      <c r="E38" s="51"/>
      <c r="F38" s="44"/>
      <c r="G38" s="44"/>
      <c r="H38" s="44"/>
      <c r="I38" s="44"/>
      <c r="J38" s="45"/>
    </row>
    <row r="39">
      <c r="A39" s="30" t="s">
        <v>45</v>
      </c>
      <c r="B39" s="31"/>
      <c r="C39" s="32" t="s">
        <v>130</v>
      </c>
      <c r="D39" s="33"/>
      <c r="E39" s="30" t="s">
        <v>131</v>
      </c>
      <c r="F39" s="33"/>
      <c r="G39" s="33"/>
      <c r="H39" s="33"/>
      <c r="I39" s="34">
        <f>SUMIFS(I40:I78,A40:A78,"P")</f>
        <v>0</v>
      </c>
      <c r="J39" s="35"/>
    </row>
    <row r="40">
      <c r="A40" s="36" t="s">
        <v>48</v>
      </c>
      <c r="B40" s="36">
        <v>8</v>
      </c>
      <c r="C40" s="37" t="s">
        <v>132</v>
      </c>
      <c r="D40" s="36" t="s">
        <v>50</v>
      </c>
      <c r="E40" s="38" t="s">
        <v>133</v>
      </c>
      <c r="F40" s="39" t="s">
        <v>109</v>
      </c>
      <c r="G40" s="40">
        <v>375.38999999999999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53</v>
      </c>
      <c r="B41" s="43"/>
      <c r="C41" s="44"/>
      <c r="D41" s="44"/>
      <c r="E41" s="38" t="s">
        <v>217</v>
      </c>
      <c r="F41" s="44"/>
      <c r="G41" s="44"/>
      <c r="H41" s="44"/>
      <c r="I41" s="44"/>
      <c r="J41" s="45"/>
    </row>
    <row r="42" ht="45">
      <c r="A42" s="36" t="s">
        <v>63</v>
      </c>
      <c r="B42" s="43"/>
      <c r="C42" s="44"/>
      <c r="D42" s="44"/>
      <c r="E42" s="50" t="s">
        <v>218</v>
      </c>
      <c r="F42" s="44"/>
      <c r="G42" s="44"/>
      <c r="H42" s="44"/>
      <c r="I42" s="44"/>
      <c r="J42" s="45"/>
    </row>
    <row r="43">
      <c r="A43" s="36" t="s">
        <v>55</v>
      </c>
      <c r="B43" s="43"/>
      <c r="C43" s="44"/>
      <c r="D43" s="44"/>
      <c r="E43" s="51"/>
      <c r="F43" s="44"/>
      <c r="G43" s="44"/>
      <c r="H43" s="44"/>
      <c r="I43" s="44"/>
      <c r="J43" s="45"/>
    </row>
    <row r="44">
      <c r="A44" s="36" t="s">
        <v>48</v>
      </c>
      <c r="B44" s="36">
        <v>9</v>
      </c>
      <c r="C44" s="37" t="s">
        <v>137</v>
      </c>
      <c r="D44" s="36" t="s">
        <v>50</v>
      </c>
      <c r="E44" s="38" t="s">
        <v>138</v>
      </c>
      <c r="F44" s="39" t="s">
        <v>82</v>
      </c>
      <c r="G44" s="40">
        <v>187.69499999999999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53</v>
      </c>
      <c r="B45" s="43"/>
      <c r="C45" s="44"/>
      <c r="D45" s="44"/>
      <c r="E45" s="38" t="s">
        <v>139</v>
      </c>
      <c r="F45" s="44"/>
      <c r="G45" s="44"/>
      <c r="H45" s="44"/>
      <c r="I45" s="44"/>
      <c r="J45" s="45"/>
    </row>
    <row r="46" ht="30">
      <c r="A46" s="36" t="s">
        <v>63</v>
      </c>
      <c r="B46" s="43"/>
      <c r="C46" s="44"/>
      <c r="D46" s="44"/>
      <c r="E46" s="50" t="s">
        <v>219</v>
      </c>
      <c r="F46" s="44"/>
      <c r="G46" s="44"/>
      <c r="H46" s="44"/>
      <c r="I46" s="44"/>
      <c r="J46" s="45"/>
    </row>
    <row r="47">
      <c r="A47" s="36" t="s">
        <v>55</v>
      </c>
      <c r="B47" s="43"/>
      <c r="C47" s="44"/>
      <c r="D47" s="44"/>
      <c r="E47" s="51"/>
      <c r="F47" s="44"/>
      <c r="G47" s="44"/>
      <c r="H47" s="44"/>
      <c r="I47" s="44"/>
      <c r="J47" s="45"/>
    </row>
    <row r="48">
      <c r="A48" s="36" t="s">
        <v>48</v>
      </c>
      <c r="B48" s="36">
        <v>10</v>
      </c>
      <c r="C48" s="37" t="s">
        <v>142</v>
      </c>
      <c r="D48" s="36" t="s">
        <v>50</v>
      </c>
      <c r="E48" s="38" t="s">
        <v>143</v>
      </c>
      <c r="F48" s="39" t="s">
        <v>82</v>
      </c>
      <c r="G48" s="40">
        <v>1485.2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 ht="165">
      <c r="A49" s="36" t="s">
        <v>53</v>
      </c>
      <c r="B49" s="43"/>
      <c r="C49" s="44"/>
      <c r="D49" s="44"/>
      <c r="E49" s="38" t="s">
        <v>220</v>
      </c>
      <c r="F49" s="44"/>
      <c r="G49" s="44"/>
      <c r="H49" s="44"/>
      <c r="I49" s="44"/>
      <c r="J49" s="45"/>
    </row>
    <row r="50" ht="60">
      <c r="A50" s="36" t="s">
        <v>63</v>
      </c>
      <c r="B50" s="43"/>
      <c r="C50" s="44"/>
      <c r="D50" s="44"/>
      <c r="E50" s="50" t="s">
        <v>221</v>
      </c>
      <c r="F50" s="44"/>
      <c r="G50" s="44"/>
      <c r="H50" s="44"/>
      <c r="I50" s="44"/>
      <c r="J50" s="45"/>
    </row>
    <row r="51" ht="90">
      <c r="A51" s="36" t="s">
        <v>55</v>
      </c>
      <c r="B51" s="43"/>
      <c r="C51" s="44"/>
      <c r="D51" s="44"/>
      <c r="E51" s="38" t="s">
        <v>146</v>
      </c>
      <c r="F51" s="44"/>
      <c r="G51" s="44"/>
      <c r="H51" s="44"/>
      <c r="I51" s="44"/>
      <c r="J51" s="45"/>
    </row>
    <row r="52">
      <c r="A52" s="36" t="s">
        <v>48</v>
      </c>
      <c r="B52" s="36">
        <v>11</v>
      </c>
      <c r="C52" s="37" t="s">
        <v>147</v>
      </c>
      <c r="D52" s="36" t="s">
        <v>50</v>
      </c>
      <c r="E52" s="38" t="s">
        <v>148</v>
      </c>
      <c r="F52" s="39" t="s">
        <v>109</v>
      </c>
      <c r="G52" s="40">
        <v>1455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53</v>
      </c>
      <c r="B53" s="43"/>
      <c r="C53" s="44"/>
      <c r="D53" s="44"/>
      <c r="E53" s="38" t="s">
        <v>149</v>
      </c>
      <c r="F53" s="44"/>
      <c r="G53" s="44"/>
      <c r="H53" s="44"/>
      <c r="I53" s="44"/>
      <c r="J53" s="45"/>
    </row>
    <row r="54" ht="45">
      <c r="A54" s="36" t="s">
        <v>63</v>
      </c>
      <c r="B54" s="43"/>
      <c r="C54" s="44"/>
      <c r="D54" s="44"/>
      <c r="E54" s="50" t="s">
        <v>222</v>
      </c>
      <c r="F54" s="44"/>
      <c r="G54" s="44"/>
      <c r="H54" s="44"/>
      <c r="I54" s="44"/>
      <c r="J54" s="45"/>
    </row>
    <row r="55" ht="90">
      <c r="A55" s="36" t="s">
        <v>55</v>
      </c>
      <c r="B55" s="43"/>
      <c r="C55" s="44"/>
      <c r="D55" s="44"/>
      <c r="E55" s="38" t="s">
        <v>151</v>
      </c>
      <c r="F55" s="44"/>
      <c r="G55" s="44"/>
      <c r="H55" s="44"/>
      <c r="I55" s="44"/>
      <c r="J55" s="45"/>
    </row>
    <row r="56">
      <c r="A56" s="36" t="s">
        <v>48</v>
      </c>
      <c r="B56" s="36">
        <v>12</v>
      </c>
      <c r="C56" s="37" t="s">
        <v>152</v>
      </c>
      <c r="D56" s="36" t="s">
        <v>50</v>
      </c>
      <c r="E56" s="38" t="s">
        <v>153</v>
      </c>
      <c r="F56" s="39" t="s">
        <v>109</v>
      </c>
      <c r="G56" s="40">
        <v>6547.5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53</v>
      </c>
      <c r="B57" s="43"/>
      <c r="C57" s="44"/>
      <c r="D57" s="44"/>
      <c r="E57" s="51" t="s">
        <v>50</v>
      </c>
      <c r="F57" s="44"/>
      <c r="G57" s="44"/>
      <c r="H57" s="44"/>
      <c r="I57" s="44"/>
      <c r="J57" s="45"/>
    </row>
    <row r="58" ht="30">
      <c r="A58" s="36" t="s">
        <v>63</v>
      </c>
      <c r="B58" s="43"/>
      <c r="C58" s="44"/>
      <c r="D58" s="44"/>
      <c r="E58" s="50" t="s">
        <v>223</v>
      </c>
      <c r="F58" s="44"/>
      <c r="G58" s="44"/>
      <c r="H58" s="44"/>
      <c r="I58" s="44"/>
      <c r="J58" s="45"/>
    </row>
    <row r="59" ht="75">
      <c r="A59" s="36" t="s">
        <v>55</v>
      </c>
      <c r="B59" s="43"/>
      <c r="C59" s="44"/>
      <c r="D59" s="44"/>
      <c r="E59" s="38" t="s">
        <v>155</v>
      </c>
      <c r="F59" s="44"/>
      <c r="G59" s="44"/>
      <c r="H59" s="44"/>
      <c r="I59" s="44"/>
      <c r="J59" s="45"/>
    </row>
    <row r="60">
      <c r="A60" s="36" t="s">
        <v>48</v>
      </c>
      <c r="B60" s="36">
        <v>13</v>
      </c>
      <c r="C60" s="37" t="s">
        <v>156</v>
      </c>
      <c r="D60" s="36" t="s">
        <v>50</v>
      </c>
      <c r="E60" s="38" t="s">
        <v>157</v>
      </c>
      <c r="F60" s="39" t="s">
        <v>109</v>
      </c>
      <c r="G60" s="40">
        <v>6256.5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53</v>
      </c>
      <c r="B61" s="43"/>
      <c r="C61" s="44"/>
      <c r="D61" s="44"/>
      <c r="E61" s="51" t="s">
        <v>50</v>
      </c>
      <c r="F61" s="44"/>
      <c r="G61" s="44"/>
      <c r="H61" s="44"/>
      <c r="I61" s="44"/>
      <c r="J61" s="45"/>
    </row>
    <row r="62" ht="30">
      <c r="A62" s="36" t="s">
        <v>63</v>
      </c>
      <c r="B62" s="43"/>
      <c r="C62" s="44"/>
      <c r="D62" s="44"/>
      <c r="E62" s="50" t="s">
        <v>224</v>
      </c>
      <c r="F62" s="44"/>
      <c r="G62" s="44"/>
      <c r="H62" s="44"/>
      <c r="I62" s="44"/>
      <c r="J62" s="45"/>
    </row>
    <row r="63" ht="75">
      <c r="A63" s="36" t="s">
        <v>55</v>
      </c>
      <c r="B63" s="43"/>
      <c r="C63" s="44"/>
      <c r="D63" s="44"/>
      <c r="E63" s="38" t="s">
        <v>155</v>
      </c>
      <c r="F63" s="44"/>
      <c r="G63" s="44"/>
      <c r="H63" s="44"/>
      <c r="I63" s="44"/>
      <c r="J63" s="45"/>
    </row>
    <row r="64">
      <c r="A64" s="36" t="s">
        <v>48</v>
      </c>
      <c r="B64" s="36">
        <v>14</v>
      </c>
      <c r="C64" s="37" t="s">
        <v>159</v>
      </c>
      <c r="D64" s="36" t="s">
        <v>50</v>
      </c>
      <c r="E64" s="38" t="s">
        <v>160</v>
      </c>
      <c r="F64" s="39" t="s">
        <v>109</v>
      </c>
      <c r="G64" s="40">
        <v>6256.5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53</v>
      </c>
      <c r="B65" s="43"/>
      <c r="C65" s="44"/>
      <c r="D65" s="44"/>
      <c r="E65" s="38" t="s">
        <v>161</v>
      </c>
      <c r="F65" s="44"/>
      <c r="G65" s="44"/>
      <c r="H65" s="44"/>
      <c r="I65" s="44"/>
      <c r="J65" s="45"/>
    </row>
    <row r="66" ht="30">
      <c r="A66" s="36" t="s">
        <v>63</v>
      </c>
      <c r="B66" s="43"/>
      <c r="C66" s="44"/>
      <c r="D66" s="44"/>
      <c r="E66" s="50" t="s">
        <v>225</v>
      </c>
      <c r="F66" s="44"/>
      <c r="G66" s="44"/>
      <c r="H66" s="44"/>
      <c r="I66" s="44"/>
      <c r="J66" s="45"/>
    </row>
    <row r="67" ht="165">
      <c r="A67" s="36" t="s">
        <v>55</v>
      </c>
      <c r="B67" s="43"/>
      <c r="C67" s="44"/>
      <c r="D67" s="44"/>
      <c r="E67" s="38" t="s">
        <v>163</v>
      </c>
      <c r="F67" s="44"/>
      <c r="G67" s="44"/>
      <c r="H67" s="44"/>
      <c r="I67" s="44"/>
      <c r="J67" s="45"/>
    </row>
    <row r="68">
      <c r="A68" s="36" t="s">
        <v>48</v>
      </c>
      <c r="B68" s="36">
        <v>15</v>
      </c>
      <c r="C68" s="37" t="s">
        <v>164</v>
      </c>
      <c r="D68" s="36" t="s">
        <v>50</v>
      </c>
      <c r="E68" s="38" t="s">
        <v>165</v>
      </c>
      <c r="F68" s="39" t="s">
        <v>82</v>
      </c>
      <c r="G68" s="40">
        <v>425.58800000000002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53</v>
      </c>
      <c r="B69" s="43"/>
      <c r="C69" s="44"/>
      <c r="D69" s="44"/>
      <c r="E69" s="38" t="s">
        <v>166</v>
      </c>
      <c r="F69" s="44"/>
      <c r="G69" s="44"/>
      <c r="H69" s="44"/>
      <c r="I69" s="44"/>
      <c r="J69" s="45"/>
    </row>
    <row r="70" ht="30">
      <c r="A70" s="36" t="s">
        <v>63</v>
      </c>
      <c r="B70" s="43"/>
      <c r="C70" s="44"/>
      <c r="D70" s="44"/>
      <c r="E70" s="50" t="s">
        <v>226</v>
      </c>
      <c r="F70" s="44"/>
      <c r="G70" s="44"/>
      <c r="H70" s="44"/>
      <c r="I70" s="44"/>
      <c r="J70" s="45"/>
    </row>
    <row r="71" ht="195">
      <c r="A71" s="36" t="s">
        <v>55</v>
      </c>
      <c r="B71" s="43"/>
      <c r="C71" s="44"/>
      <c r="D71" s="44"/>
      <c r="E71" s="38" t="s">
        <v>168</v>
      </c>
      <c r="F71" s="44"/>
      <c r="G71" s="44"/>
      <c r="H71" s="44"/>
      <c r="I71" s="44"/>
      <c r="J71" s="45"/>
    </row>
    <row r="72">
      <c r="A72" s="36" t="s">
        <v>48</v>
      </c>
      <c r="B72" s="36">
        <v>16</v>
      </c>
      <c r="C72" s="37" t="s">
        <v>169</v>
      </c>
      <c r="D72" s="36" t="s">
        <v>50</v>
      </c>
      <c r="E72" s="38" t="s">
        <v>170</v>
      </c>
      <c r="F72" s="39" t="s">
        <v>109</v>
      </c>
      <c r="G72" s="40">
        <v>6547.5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53</v>
      </c>
      <c r="B73" s="43"/>
      <c r="C73" s="44"/>
      <c r="D73" s="44"/>
      <c r="E73" s="38" t="s">
        <v>227</v>
      </c>
      <c r="F73" s="44"/>
      <c r="G73" s="44"/>
      <c r="H73" s="44"/>
      <c r="I73" s="44"/>
      <c r="J73" s="45"/>
    </row>
    <row r="74">
      <c r="A74" s="36" t="s">
        <v>63</v>
      </c>
      <c r="B74" s="43"/>
      <c r="C74" s="44"/>
      <c r="D74" s="44"/>
      <c r="E74" s="50" t="s">
        <v>228</v>
      </c>
      <c r="F74" s="44"/>
      <c r="G74" s="44"/>
      <c r="H74" s="44"/>
      <c r="I74" s="44"/>
      <c r="J74" s="45"/>
    </row>
    <row r="75">
      <c r="A75" s="36" t="s">
        <v>55</v>
      </c>
      <c r="B75" s="43"/>
      <c r="C75" s="44"/>
      <c r="D75" s="44"/>
      <c r="E75" s="51"/>
      <c r="F75" s="44"/>
      <c r="G75" s="44"/>
      <c r="H75" s="44"/>
      <c r="I75" s="44"/>
      <c r="J75" s="45"/>
    </row>
    <row r="76">
      <c r="A76" s="36" t="s">
        <v>48</v>
      </c>
      <c r="B76" s="36">
        <v>17</v>
      </c>
      <c r="C76" s="37" t="s">
        <v>174</v>
      </c>
      <c r="D76" s="36" t="s">
        <v>50</v>
      </c>
      <c r="E76" s="38" t="s">
        <v>175</v>
      </c>
      <c r="F76" s="39" t="s">
        <v>114</v>
      </c>
      <c r="G76" s="40">
        <v>50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53</v>
      </c>
      <c r="B77" s="43"/>
      <c r="C77" s="44"/>
      <c r="D77" s="44"/>
      <c r="E77" s="51" t="s">
        <v>50</v>
      </c>
      <c r="F77" s="44"/>
      <c r="G77" s="44"/>
      <c r="H77" s="44"/>
      <c r="I77" s="44"/>
      <c r="J77" s="45"/>
    </row>
    <row r="78" ht="45">
      <c r="A78" s="36" t="s">
        <v>55</v>
      </c>
      <c r="B78" s="43"/>
      <c r="C78" s="44"/>
      <c r="D78" s="44"/>
      <c r="E78" s="38" t="s">
        <v>176</v>
      </c>
      <c r="F78" s="44"/>
      <c r="G78" s="44"/>
      <c r="H78" s="44"/>
      <c r="I78" s="44"/>
      <c r="J78" s="45"/>
    </row>
    <row r="79">
      <c r="A79" s="30" t="s">
        <v>45</v>
      </c>
      <c r="B79" s="31"/>
      <c r="C79" s="32" t="s">
        <v>182</v>
      </c>
      <c r="D79" s="33"/>
      <c r="E79" s="30" t="s">
        <v>183</v>
      </c>
      <c r="F79" s="33"/>
      <c r="G79" s="33"/>
      <c r="H79" s="33"/>
      <c r="I79" s="34">
        <f>SUMIFS(I80:I83,A80:A83,"P")</f>
        <v>0</v>
      </c>
      <c r="J79" s="35"/>
    </row>
    <row r="80">
      <c r="A80" s="36" t="s">
        <v>48</v>
      </c>
      <c r="B80" s="36">
        <v>26</v>
      </c>
      <c r="C80" s="37" t="s">
        <v>184</v>
      </c>
      <c r="D80" s="36" t="s">
        <v>50</v>
      </c>
      <c r="E80" s="38" t="s">
        <v>185</v>
      </c>
      <c r="F80" s="39" t="s">
        <v>109</v>
      </c>
      <c r="G80" s="40">
        <v>6256.5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53</v>
      </c>
      <c r="B81" s="43"/>
      <c r="C81" s="44"/>
      <c r="D81" s="44"/>
      <c r="E81" s="51" t="s">
        <v>50</v>
      </c>
      <c r="F81" s="44"/>
      <c r="G81" s="44"/>
      <c r="H81" s="44"/>
      <c r="I81" s="44"/>
      <c r="J81" s="45"/>
    </row>
    <row r="82">
      <c r="A82" s="36" t="s">
        <v>63</v>
      </c>
      <c r="B82" s="43"/>
      <c r="C82" s="44"/>
      <c r="D82" s="44"/>
      <c r="E82" s="50" t="s">
        <v>229</v>
      </c>
      <c r="F82" s="44"/>
      <c r="G82" s="44"/>
      <c r="H82" s="44"/>
      <c r="I82" s="44"/>
      <c r="J82" s="45"/>
    </row>
    <row r="83" ht="30">
      <c r="A83" s="36" t="s">
        <v>55</v>
      </c>
      <c r="B83" s="43"/>
      <c r="C83" s="44"/>
      <c r="D83" s="44"/>
      <c r="E83" s="38" t="s">
        <v>187</v>
      </c>
      <c r="F83" s="44"/>
      <c r="G83" s="44"/>
      <c r="H83" s="44"/>
      <c r="I83" s="44"/>
      <c r="J83" s="45"/>
    </row>
    <row r="84">
      <c r="A84" s="30" t="s">
        <v>45</v>
      </c>
      <c r="B84" s="31"/>
      <c r="C84" s="32" t="s">
        <v>188</v>
      </c>
      <c r="D84" s="33"/>
      <c r="E84" s="30" t="s">
        <v>189</v>
      </c>
      <c r="F84" s="33"/>
      <c r="G84" s="33"/>
      <c r="H84" s="33"/>
      <c r="I84" s="34">
        <f>SUMIFS(I85:I115,A85:A115,"P")</f>
        <v>0</v>
      </c>
      <c r="J84" s="35"/>
    </row>
    <row r="85" ht="30">
      <c r="A85" s="36" t="s">
        <v>48</v>
      </c>
      <c r="B85" s="36">
        <v>18</v>
      </c>
      <c r="C85" s="37" t="s">
        <v>230</v>
      </c>
      <c r="D85" s="36" t="s">
        <v>50</v>
      </c>
      <c r="E85" s="38" t="s">
        <v>231</v>
      </c>
      <c r="F85" s="39" t="s">
        <v>114</v>
      </c>
      <c r="G85" s="40">
        <v>220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53</v>
      </c>
      <c r="B86" s="43"/>
      <c r="C86" s="44"/>
      <c r="D86" s="44"/>
      <c r="E86" s="51" t="s">
        <v>50</v>
      </c>
      <c r="F86" s="44"/>
      <c r="G86" s="44"/>
      <c r="H86" s="44"/>
      <c r="I86" s="44"/>
      <c r="J86" s="45"/>
    </row>
    <row r="87" ht="45">
      <c r="A87" s="36" t="s">
        <v>63</v>
      </c>
      <c r="B87" s="43"/>
      <c r="C87" s="44"/>
      <c r="D87" s="44"/>
      <c r="E87" s="50" t="s">
        <v>232</v>
      </c>
      <c r="F87" s="44"/>
      <c r="G87" s="44"/>
      <c r="H87" s="44"/>
      <c r="I87" s="44"/>
      <c r="J87" s="45"/>
    </row>
    <row r="88" ht="165">
      <c r="A88" s="36" t="s">
        <v>55</v>
      </c>
      <c r="B88" s="43"/>
      <c r="C88" s="44"/>
      <c r="D88" s="44"/>
      <c r="E88" s="38" t="s">
        <v>233</v>
      </c>
      <c r="F88" s="44"/>
      <c r="G88" s="44"/>
      <c r="H88" s="44"/>
      <c r="I88" s="44"/>
      <c r="J88" s="45"/>
    </row>
    <row r="89" ht="30">
      <c r="A89" s="36" t="s">
        <v>48</v>
      </c>
      <c r="B89" s="36">
        <v>19</v>
      </c>
      <c r="C89" s="37" t="s">
        <v>234</v>
      </c>
      <c r="D89" s="36" t="s">
        <v>50</v>
      </c>
      <c r="E89" s="38" t="s">
        <v>235</v>
      </c>
      <c r="F89" s="39" t="s">
        <v>114</v>
      </c>
      <c r="G89" s="40">
        <v>202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53</v>
      </c>
      <c r="B90" s="43"/>
      <c r="C90" s="44"/>
      <c r="D90" s="44"/>
      <c r="E90" s="51" t="s">
        <v>50</v>
      </c>
      <c r="F90" s="44"/>
      <c r="G90" s="44"/>
      <c r="H90" s="44"/>
      <c r="I90" s="44"/>
      <c r="J90" s="45"/>
    </row>
    <row r="91" ht="45">
      <c r="A91" s="36" t="s">
        <v>63</v>
      </c>
      <c r="B91" s="43"/>
      <c r="C91" s="44"/>
      <c r="D91" s="44"/>
      <c r="E91" s="50" t="s">
        <v>236</v>
      </c>
      <c r="F91" s="44"/>
      <c r="G91" s="44"/>
      <c r="H91" s="44"/>
      <c r="I91" s="44"/>
      <c r="J91" s="45"/>
    </row>
    <row r="92" ht="45">
      <c r="A92" s="36" t="s">
        <v>55</v>
      </c>
      <c r="B92" s="43"/>
      <c r="C92" s="44"/>
      <c r="D92" s="44"/>
      <c r="E92" s="38" t="s">
        <v>237</v>
      </c>
      <c r="F92" s="44"/>
      <c r="G92" s="44"/>
      <c r="H92" s="44"/>
      <c r="I92" s="44"/>
      <c r="J92" s="45"/>
    </row>
    <row r="93">
      <c r="A93" s="36" t="s">
        <v>48</v>
      </c>
      <c r="B93" s="36">
        <v>20</v>
      </c>
      <c r="C93" s="37" t="s">
        <v>190</v>
      </c>
      <c r="D93" s="36" t="s">
        <v>50</v>
      </c>
      <c r="E93" s="38" t="s">
        <v>191</v>
      </c>
      <c r="F93" s="39" t="s">
        <v>69</v>
      </c>
      <c r="G93" s="40">
        <v>68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53</v>
      </c>
      <c r="B94" s="43"/>
      <c r="C94" s="44"/>
      <c r="D94" s="44"/>
      <c r="E94" s="51" t="s">
        <v>50</v>
      </c>
      <c r="F94" s="44"/>
      <c r="G94" s="44"/>
      <c r="H94" s="44"/>
      <c r="I94" s="44"/>
      <c r="J94" s="45"/>
    </row>
    <row r="95">
      <c r="A95" s="36" t="s">
        <v>63</v>
      </c>
      <c r="B95" s="43"/>
      <c r="C95" s="44"/>
      <c r="D95" s="44"/>
      <c r="E95" s="50" t="s">
        <v>238</v>
      </c>
      <c r="F95" s="44"/>
      <c r="G95" s="44"/>
      <c r="H95" s="44"/>
      <c r="I95" s="44"/>
      <c r="J95" s="45"/>
    </row>
    <row r="96" ht="60">
      <c r="A96" s="36" t="s">
        <v>55</v>
      </c>
      <c r="B96" s="43"/>
      <c r="C96" s="44"/>
      <c r="D96" s="44"/>
      <c r="E96" s="38" t="s">
        <v>193</v>
      </c>
      <c r="F96" s="44"/>
      <c r="G96" s="44"/>
      <c r="H96" s="44"/>
      <c r="I96" s="44"/>
      <c r="J96" s="45"/>
    </row>
    <row r="97">
      <c r="A97" s="36" t="s">
        <v>48</v>
      </c>
      <c r="B97" s="36">
        <v>21</v>
      </c>
      <c r="C97" s="37" t="s">
        <v>239</v>
      </c>
      <c r="D97" s="36" t="s">
        <v>50</v>
      </c>
      <c r="E97" s="38" t="s">
        <v>240</v>
      </c>
      <c r="F97" s="39" t="s">
        <v>69</v>
      </c>
      <c r="G97" s="40">
        <v>7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53</v>
      </c>
      <c r="B98" s="43"/>
      <c r="C98" s="44"/>
      <c r="D98" s="44"/>
      <c r="E98" s="51" t="s">
        <v>50</v>
      </c>
      <c r="F98" s="44"/>
      <c r="G98" s="44"/>
      <c r="H98" s="44"/>
      <c r="I98" s="44"/>
      <c r="J98" s="45"/>
    </row>
    <row r="99">
      <c r="A99" s="36" t="s">
        <v>63</v>
      </c>
      <c r="B99" s="43"/>
      <c r="C99" s="44"/>
      <c r="D99" s="44"/>
      <c r="E99" s="50" t="s">
        <v>241</v>
      </c>
      <c r="F99" s="44"/>
      <c r="G99" s="44"/>
      <c r="H99" s="44"/>
      <c r="I99" s="44"/>
      <c r="J99" s="45"/>
    </row>
    <row r="100" ht="30">
      <c r="A100" s="36" t="s">
        <v>55</v>
      </c>
      <c r="B100" s="43"/>
      <c r="C100" s="44"/>
      <c r="D100" s="44"/>
      <c r="E100" s="38" t="s">
        <v>242</v>
      </c>
      <c r="F100" s="44"/>
      <c r="G100" s="44"/>
      <c r="H100" s="44"/>
      <c r="I100" s="44"/>
      <c r="J100" s="45"/>
    </row>
    <row r="101" ht="30">
      <c r="A101" s="36" t="s">
        <v>48</v>
      </c>
      <c r="B101" s="36">
        <v>22</v>
      </c>
      <c r="C101" s="37" t="s">
        <v>243</v>
      </c>
      <c r="D101" s="36" t="s">
        <v>50</v>
      </c>
      <c r="E101" s="38" t="s">
        <v>244</v>
      </c>
      <c r="F101" s="39" t="s">
        <v>69</v>
      </c>
      <c r="G101" s="40">
        <v>2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53</v>
      </c>
      <c r="B102" s="43"/>
      <c r="C102" s="44"/>
      <c r="D102" s="44"/>
      <c r="E102" s="38" t="s">
        <v>245</v>
      </c>
      <c r="F102" s="44"/>
      <c r="G102" s="44"/>
      <c r="H102" s="44"/>
      <c r="I102" s="44"/>
      <c r="J102" s="45"/>
    </row>
    <row r="103">
      <c r="A103" s="36" t="s">
        <v>63</v>
      </c>
      <c r="B103" s="43"/>
      <c r="C103" s="44"/>
      <c r="D103" s="44"/>
      <c r="E103" s="50" t="s">
        <v>95</v>
      </c>
      <c r="F103" s="44"/>
      <c r="G103" s="44"/>
      <c r="H103" s="44"/>
      <c r="I103" s="44"/>
      <c r="J103" s="45"/>
    </row>
    <row r="104" ht="60">
      <c r="A104" s="36" t="s">
        <v>55</v>
      </c>
      <c r="B104" s="43"/>
      <c r="C104" s="44"/>
      <c r="D104" s="44"/>
      <c r="E104" s="38" t="s">
        <v>246</v>
      </c>
      <c r="F104" s="44"/>
      <c r="G104" s="44"/>
      <c r="H104" s="44"/>
      <c r="I104" s="44"/>
      <c r="J104" s="45"/>
    </row>
    <row r="105" ht="30">
      <c r="A105" s="36" t="s">
        <v>48</v>
      </c>
      <c r="B105" s="36">
        <v>23</v>
      </c>
      <c r="C105" s="37" t="s">
        <v>247</v>
      </c>
      <c r="D105" s="36" t="s">
        <v>50</v>
      </c>
      <c r="E105" s="38" t="s">
        <v>248</v>
      </c>
      <c r="F105" s="39" t="s">
        <v>69</v>
      </c>
      <c r="G105" s="40">
        <v>2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53</v>
      </c>
      <c r="B106" s="43"/>
      <c r="C106" s="44"/>
      <c r="D106" s="44"/>
      <c r="E106" s="51" t="s">
        <v>50</v>
      </c>
      <c r="F106" s="44"/>
      <c r="G106" s="44"/>
      <c r="H106" s="44"/>
      <c r="I106" s="44"/>
      <c r="J106" s="45"/>
    </row>
    <row r="107">
      <c r="A107" s="36" t="s">
        <v>63</v>
      </c>
      <c r="B107" s="43"/>
      <c r="C107" s="44"/>
      <c r="D107" s="44"/>
      <c r="E107" s="50" t="s">
        <v>95</v>
      </c>
      <c r="F107" s="44"/>
      <c r="G107" s="44"/>
      <c r="H107" s="44"/>
      <c r="I107" s="44"/>
      <c r="J107" s="45"/>
    </row>
    <row r="108" ht="90">
      <c r="A108" s="36" t="s">
        <v>55</v>
      </c>
      <c r="B108" s="43"/>
      <c r="C108" s="44"/>
      <c r="D108" s="44"/>
      <c r="E108" s="38" t="s">
        <v>249</v>
      </c>
      <c r="F108" s="44"/>
      <c r="G108" s="44"/>
      <c r="H108" s="44"/>
      <c r="I108" s="44"/>
      <c r="J108" s="45"/>
    </row>
    <row r="109" ht="30">
      <c r="A109" s="36" t="s">
        <v>48</v>
      </c>
      <c r="B109" s="36">
        <v>24</v>
      </c>
      <c r="C109" s="37" t="s">
        <v>194</v>
      </c>
      <c r="D109" s="36" t="s">
        <v>50</v>
      </c>
      <c r="E109" s="38" t="s">
        <v>195</v>
      </c>
      <c r="F109" s="39" t="s">
        <v>109</v>
      </c>
      <c r="G109" s="40">
        <v>363.75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53</v>
      </c>
      <c r="B110" s="43"/>
      <c r="C110" s="44"/>
      <c r="D110" s="44"/>
      <c r="E110" s="51" t="s">
        <v>50</v>
      </c>
      <c r="F110" s="44"/>
      <c r="G110" s="44"/>
      <c r="H110" s="44"/>
      <c r="I110" s="44"/>
      <c r="J110" s="45"/>
    </row>
    <row r="111" ht="30">
      <c r="A111" s="36" t="s">
        <v>63</v>
      </c>
      <c r="B111" s="43"/>
      <c r="C111" s="44"/>
      <c r="D111" s="44"/>
      <c r="E111" s="50" t="s">
        <v>250</v>
      </c>
      <c r="F111" s="44"/>
      <c r="G111" s="44"/>
      <c r="H111" s="44"/>
      <c r="I111" s="44"/>
      <c r="J111" s="45"/>
    </row>
    <row r="112" ht="60">
      <c r="A112" s="36" t="s">
        <v>55</v>
      </c>
      <c r="B112" s="43"/>
      <c r="C112" s="44"/>
      <c r="D112" s="44"/>
      <c r="E112" s="38" t="s">
        <v>197</v>
      </c>
      <c r="F112" s="44"/>
      <c r="G112" s="44"/>
      <c r="H112" s="44"/>
      <c r="I112" s="44"/>
      <c r="J112" s="45"/>
    </row>
    <row r="113">
      <c r="A113" s="36" t="s">
        <v>48</v>
      </c>
      <c r="B113" s="36">
        <v>25</v>
      </c>
      <c r="C113" s="37" t="s">
        <v>202</v>
      </c>
      <c r="D113" s="36" t="s">
        <v>50</v>
      </c>
      <c r="E113" s="38" t="s">
        <v>203</v>
      </c>
      <c r="F113" s="39" t="s">
        <v>114</v>
      </c>
      <c r="G113" s="40">
        <v>50</v>
      </c>
      <c r="H113" s="41">
        <v>0</v>
      </c>
      <c r="I113" s="41">
        <f>ROUND(G113*H113,P4)</f>
        <v>0</v>
      </c>
      <c r="J113" s="36"/>
      <c r="O113" s="42">
        <f>I113*0.21</f>
        <v>0</v>
      </c>
      <c r="P113">
        <v>3</v>
      </c>
    </row>
    <row r="114">
      <c r="A114" s="36" t="s">
        <v>53</v>
      </c>
      <c r="B114" s="43"/>
      <c r="C114" s="44"/>
      <c r="D114" s="44"/>
      <c r="E114" s="51" t="s">
        <v>50</v>
      </c>
      <c r="F114" s="44"/>
      <c r="G114" s="44"/>
      <c r="H114" s="44"/>
      <c r="I114" s="44"/>
      <c r="J114" s="45"/>
    </row>
    <row r="115" ht="30">
      <c r="A115" s="36" t="s">
        <v>55</v>
      </c>
      <c r="B115" s="47"/>
      <c r="C115" s="48"/>
      <c r="D115" s="48"/>
      <c r="E115" s="38" t="s">
        <v>204</v>
      </c>
      <c r="F115" s="48"/>
      <c r="G115" s="48"/>
      <c r="H115" s="48"/>
      <c r="I115" s="48"/>
      <c r="J11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17</v>
      </c>
      <c r="I3" s="24">
        <f>SUMIFS(I8:I107,A8:A107,"SD")</f>
        <v>0</v>
      </c>
      <c r="J3" s="18"/>
      <c r="O3">
        <v>0</v>
      </c>
      <c r="P3">
        <v>2</v>
      </c>
    </row>
    <row r="4" ht="30">
      <c r="A4" s="3" t="s">
        <v>32</v>
      </c>
      <c r="B4" s="19" t="s">
        <v>33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47</v>
      </c>
      <c r="F8" s="33"/>
      <c r="G8" s="33"/>
      <c r="H8" s="33"/>
      <c r="I8" s="34">
        <f>SUMIFS(I9:I15,A9:A15,"P")</f>
        <v>0</v>
      </c>
      <c r="J8" s="35"/>
    </row>
    <row r="9">
      <c r="A9" s="36" t="s">
        <v>48</v>
      </c>
      <c r="B9" s="36">
        <v>1</v>
      </c>
      <c r="C9" s="37" t="s">
        <v>79</v>
      </c>
      <c r="D9" s="36" t="s">
        <v>80</v>
      </c>
      <c r="E9" s="38" t="s">
        <v>81</v>
      </c>
      <c r="F9" s="39" t="s">
        <v>82</v>
      </c>
      <c r="G9" s="40">
        <v>190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60">
      <c r="A10" s="36" t="s">
        <v>53</v>
      </c>
      <c r="B10" s="43"/>
      <c r="C10" s="44"/>
      <c r="D10" s="44"/>
      <c r="E10" s="38" t="s">
        <v>83</v>
      </c>
      <c r="F10" s="44"/>
      <c r="G10" s="44"/>
      <c r="H10" s="44"/>
      <c r="I10" s="44"/>
      <c r="J10" s="45"/>
    </row>
    <row r="11" ht="90">
      <c r="A11" s="36" t="s">
        <v>63</v>
      </c>
      <c r="B11" s="43"/>
      <c r="C11" s="44"/>
      <c r="D11" s="44"/>
      <c r="E11" s="50" t="s">
        <v>251</v>
      </c>
      <c r="F11" s="44"/>
      <c r="G11" s="44"/>
      <c r="H11" s="44"/>
      <c r="I11" s="44"/>
      <c r="J11" s="45"/>
    </row>
    <row r="12" ht="30">
      <c r="A12" s="36" t="s">
        <v>55</v>
      </c>
      <c r="B12" s="43"/>
      <c r="C12" s="44"/>
      <c r="D12" s="44"/>
      <c r="E12" s="38" t="s">
        <v>85</v>
      </c>
      <c r="F12" s="44"/>
      <c r="G12" s="44"/>
      <c r="H12" s="44"/>
      <c r="I12" s="44"/>
      <c r="J12" s="45"/>
    </row>
    <row r="13">
      <c r="A13" s="36" t="s">
        <v>48</v>
      </c>
      <c r="B13" s="36">
        <v>2</v>
      </c>
      <c r="C13" s="37" t="s">
        <v>86</v>
      </c>
      <c r="D13" s="36" t="s">
        <v>50</v>
      </c>
      <c r="E13" s="38" t="s">
        <v>87</v>
      </c>
      <c r="F13" s="39" t="s">
        <v>88</v>
      </c>
      <c r="G13" s="40">
        <v>4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53</v>
      </c>
      <c r="B14" s="43"/>
      <c r="C14" s="44"/>
      <c r="D14" s="44"/>
      <c r="E14" s="38" t="s">
        <v>252</v>
      </c>
      <c r="F14" s="44"/>
      <c r="G14" s="44"/>
      <c r="H14" s="44"/>
      <c r="I14" s="44"/>
      <c r="J14" s="45"/>
    </row>
    <row r="15" ht="75">
      <c r="A15" s="36" t="s">
        <v>55</v>
      </c>
      <c r="B15" s="43"/>
      <c r="C15" s="44"/>
      <c r="D15" s="44"/>
      <c r="E15" s="38" t="s">
        <v>90</v>
      </c>
      <c r="F15" s="44"/>
      <c r="G15" s="44"/>
      <c r="H15" s="44"/>
      <c r="I15" s="44"/>
      <c r="J15" s="45"/>
    </row>
    <row r="16">
      <c r="A16" s="30" t="s">
        <v>45</v>
      </c>
      <c r="B16" s="31"/>
      <c r="C16" s="32" t="s">
        <v>61</v>
      </c>
      <c r="D16" s="33"/>
      <c r="E16" s="30" t="s">
        <v>91</v>
      </c>
      <c r="F16" s="33"/>
      <c r="G16" s="33"/>
      <c r="H16" s="33"/>
      <c r="I16" s="34">
        <f>SUMIFS(I17:I36,A17:A36,"P")</f>
        <v>0</v>
      </c>
      <c r="J16" s="35"/>
    </row>
    <row r="17">
      <c r="A17" s="36" t="s">
        <v>48</v>
      </c>
      <c r="B17" s="36">
        <v>3</v>
      </c>
      <c r="C17" s="37" t="s">
        <v>92</v>
      </c>
      <c r="D17" s="36" t="s">
        <v>50</v>
      </c>
      <c r="E17" s="38" t="s">
        <v>93</v>
      </c>
      <c r="F17" s="39" t="s">
        <v>69</v>
      </c>
      <c r="G17" s="40">
        <v>4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53</v>
      </c>
      <c r="B18" s="43"/>
      <c r="C18" s="44"/>
      <c r="D18" s="44"/>
      <c r="E18" s="51"/>
      <c r="F18" s="44"/>
      <c r="G18" s="44"/>
      <c r="H18" s="44"/>
      <c r="I18" s="44"/>
      <c r="J18" s="45"/>
    </row>
    <row r="19">
      <c r="A19" s="36" t="s">
        <v>63</v>
      </c>
      <c r="B19" s="43"/>
      <c r="C19" s="44"/>
      <c r="D19" s="44"/>
      <c r="E19" s="50" t="s">
        <v>253</v>
      </c>
      <c r="F19" s="44"/>
      <c r="G19" s="44"/>
      <c r="H19" s="44"/>
      <c r="I19" s="44"/>
      <c r="J19" s="45"/>
    </row>
    <row r="20">
      <c r="A20" s="36" t="s">
        <v>55</v>
      </c>
      <c r="B20" s="43"/>
      <c r="C20" s="44"/>
      <c r="D20" s="44"/>
      <c r="E20" s="51"/>
      <c r="F20" s="44"/>
      <c r="G20" s="44"/>
      <c r="H20" s="44"/>
      <c r="I20" s="44"/>
      <c r="J20" s="45"/>
    </row>
    <row r="21">
      <c r="A21" s="36" t="s">
        <v>48</v>
      </c>
      <c r="B21" s="36">
        <v>4</v>
      </c>
      <c r="C21" s="37" t="s">
        <v>97</v>
      </c>
      <c r="D21" s="36" t="s">
        <v>50</v>
      </c>
      <c r="E21" s="38" t="s">
        <v>98</v>
      </c>
      <c r="F21" s="39" t="s">
        <v>82</v>
      </c>
      <c r="G21" s="40">
        <v>76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30">
      <c r="A22" s="36" t="s">
        <v>53</v>
      </c>
      <c r="B22" s="43"/>
      <c r="C22" s="44"/>
      <c r="D22" s="44"/>
      <c r="E22" s="38" t="s">
        <v>206</v>
      </c>
      <c r="F22" s="44"/>
      <c r="G22" s="44"/>
      <c r="H22" s="44"/>
      <c r="I22" s="44"/>
      <c r="J22" s="45"/>
    </row>
    <row r="23">
      <c r="A23" s="36" t="s">
        <v>63</v>
      </c>
      <c r="B23" s="43"/>
      <c r="C23" s="44"/>
      <c r="D23" s="44"/>
      <c r="E23" s="50" t="s">
        <v>254</v>
      </c>
      <c r="F23" s="44"/>
      <c r="G23" s="44"/>
      <c r="H23" s="44"/>
      <c r="I23" s="44"/>
      <c r="J23" s="45"/>
    </row>
    <row r="24">
      <c r="A24" s="36" t="s">
        <v>55</v>
      </c>
      <c r="B24" s="43"/>
      <c r="C24" s="44"/>
      <c r="D24" s="44"/>
      <c r="E24" s="51"/>
      <c r="F24" s="44"/>
      <c r="G24" s="44"/>
      <c r="H24" s="44"/>
      <c r="I24" s="44"/>
      <c r="J24" s="45"/>
    </row>
    <row r="25">
      <c r="A25" s="36" t="s">
        <v>48</v>
      </c>
      <c r="B25" s="36">
        <v>5</v>
      </c>
      <c r="C25" s="37" t="s">
        <v>102</v>
      </c>
      <c r="D25" s="36" t="s">
        <v>50</v>
      </c>
      <c r="E25" s="38" t="s">
        <v>103</v>
      </c>
      <c r="F25" s="39" t="s">
        <v>82</v>
      </c>
      <c r="G25" s="40">
        <v>342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53</v>
      </c>
      <c r="B26" s="43"/>
      <c r="C26" s="44"/>
      <c r="D26" s="44"/>
      <c r="E26" s="51"/>
      <c r="F26" s="44"/>
      <c r="G26" s="44"/>
      <c r="H26" s="44"/>
      <c r="I26" s="44"/>
      <c r="J26" s="45"/>
    </row>
    <row r="27" ht="60">
      <c r="A27" s="36" t="s">
        <v>63</v>
      </c>
      <c r="B27" s="43"/>
      <c r="C27" s="44"/>
      <c r="D27" s="44"/>
      <c r="E27" s="50" t="s">
        <v>255</v>
      </c>
      <c r="F27" s="44"/>
      <c r="G27" s="44"/>
      <c r="H27" s="44"/>
      <c r="I27" s="44"/>
      <c r="J27" s="45"/>
    </row>
    <row r="28">
      <c r="A28" s="36" t="s">
        <v>55</v>
      </c>
      <c r="B28" s="43"/>
      <c r="C28" s="44"/>
      <c r="D28" s="44"/>
      <c r="E28" s="51"/>
      <c r="F28" s="44"/>
      <c r="G28" s="44"/>
      <c r="H28" s="44"/>
      <c r="I28" s="44"/>
      <c r="J28" s="45"/>
    </row>
    <row r="29">
      <c r="A29" s="36" t="s">
        <v>48</v>
      </c>
      <c r="B29" s="36">
        <v>6</v>
      </c>
      <c r="C29" s="37" t="s">
        <v>107</v>
      </c>
      <c r="D29" s="36" t="s">
        <v>50</v>
      </c>
      <c r="E29" s="38" t="s">
        <v>108</v>
      </c>
      <c r="F29" s="39" t="s">
        <v>109</v>
      </c>
      <c r="G29" s="40">
        <v>97.5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53</v>
      </c>
      <c r="B30" s="43"/>
      <c r="C30" s="44"/>
      <c r="D30" s="44"/>
      <c r="E30" s="51" t="s">
        <v>50</v>
      </c>
      <c r="F30" s="44"/>
      <c r="G30" s="44"/>
      <c r="H30" s="44"/>
      <c r="I30" s="44"/>
      <c r="J30" s="45"/>
    </row>
    <row r="31" ht="30">
      <c r="A31" s="36" t="s">
        <v>63</v>
      </c>
      <c r="B31" s="43"/>
      <c r="C31" s="44"/>
      <c r="D31" s="44"/>
      <c r="E31" s="50" t="s">
        <v>256</v>
      </c>
      <c r="F31" s="44"/>
      <c r="G31" s="44"/>
      <c r="H31" s="44"/>
      <c r="I31" s="44"/>
      <c r="J31" s="45"/>
    </row>
    <row r="32" ht="30">
      <c r="A32" s="36" t="s">
        <v>55</v>
      </c>
      <c r="B32" s="43"/>
      <c r="C32" s="44"/>
      <c r="D32" s="44"/>
      <c r="E32" s="38" t="s">
        <v>111</v>
      </c>
      <c r="F32" s="44"/>
      <c r="G32" s="44"/>
      <c r="H32" s="44"/>
      <c r="I32" s="44"/>
      <c r="J32" s="45"/>
    </row>
    <row r="33">
      <c r="A33" s="36" t="s">
        <v>48</v>
      </c>
      <c r="B33" s="36">
        <v>7</v>
      </c>
      <c r="C33" s="37" t="s">
        <v>112</v>
      </c>
      <c r="D33" s="36" t="s">
        <v>50</v>
      </c>
      <c r="E33" s="38" t="s">
        <v>113</v>
      </c>
      <c r="F33" s="39" t="s">
        <v>114</v>
      </c>
      <c r="G33" s="40">
        <v>93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53</v>
      </c>
      <c r="B34" s="43"/>
      <c r="C34" s="44"/>
      <c r="D34" s="44"/>
      <c r="E34" s="51" t="s">
        <v>50</v>
      </c>
      <c r="F34" s="44"/>
      <c r="G34" s="44"/>
      <c r="H34" s="44"/>
      <c r="I34" s="44"/>
      <c r="J34" s="45"/>
    </row>
    <row r="35" ht="30">
      <c r="A35" s="36" t="s">
        <v>63</v>
      </c>
      <c r="B35" s="43"/>
      <c r="C35" s="44"/>
      <c r="D35" s="44"/>
      <c r="E35" s="50" t="s">
        <v>257</v>
      </c>
      <c r="F35" s="44"/>
      <c r="G35" s="44"/>
      <c r="H35" s="44"/>
      <c r="I35" s="44"/>
      <c r="J35" s="45"/>
    </row>
    <row r="36" ht="30">
      <c r="A36" s="36" t="s">
        <v>55</v>
      </c>
      <c r="B36" s="43"/>
      <c r="C36" s="44"/>
      <c r="D36" s="44"/>
      <c r="E36" s="38" t="s">
        <v>111</v>
      </c>
      <c r="F36" s="44"/>
      <c r="G36" s="44"/>
      <c r="H36" s="44"/>
      <c r="I36" s="44"/>
      <c r="J36" s="45"/>
    </row>
    <row r="37">
      <c r="A37" s="30" t="s">
        <v>45</v>
      </c>
      <c r="B37" s="31"/>
      <c r="C37" s="32" t="s">
        <v>123</v>
      </c>
      <c r="D37" s="33"/>
      <c r="E37" s="30" t="s">
        <v>124</v>
      </c>
      <c r="F37" s="33"/>
      <c r="G37" s="33"/>
      <c r="H37" s="33"/>
      <c r="I37" s="34">
        <f>SUMIFS(I38:I45,A38:A45,"P")</f>
        <v>0</v>
      </c>
      <c r="J37" s="35"/>
    </row>
    <row r="38">
      <c r="A38" s="36" t="s">
        <v>48</v>
      </c>
      <c r="B38" s="36">
        <v>8</v>
      </c>
      <c r="C38" s="37" t="s">
        <v>118</v>
      </c>
      <c r="D38" s="36" t="s">
        <v>50</v>
      </c>
      <c r="E38" s="38" t="s">
        <v>119</v>
      </c>
      <c r="F38" s="39" t="s">
        <v>82</v>
      </c>
      <c r="G38" s="40">
        <v>190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53</v>
      </c>
      <c r="B39" s="43"/>
      <c r="C39" s="44"/>
      <c r="D39" s="44"/>
      <c r="E39" s="51"/>
      <c r="F39" s="44"/>
      <c r="G39" s="44"/>
      <c r="H39" s="44"/>
      <c r="I39" s="44"/>
      <c r="J39" s="45"/>
    </row>
    <row r="40">
      <c r="A40" s="36" t="s">
        <v>63</v>
      </c>
      <c r="B40" s="43"/>
      <c r="C40" s="44"/>
      <c r="D40" s="44"/>
      <c r="E40" s="50" t="s">
        <v>258</v>
      </c>
      <c r="F40" s="44"/>
      <c r="G40" s="44"/>
      <c r="H40" s="44"/>
      <c r="I40" s="44"/>
      <c r="J40" s="45"/>
    </row>
    <row r="41">
      <c r="A41" s="36" t="s">
        <v>55</v>
      </c>
      <c r="B41" s="43"/>
      <c r="C41" s="44"/>
      <c r="D41" s="44"/>
      <c r="E41" s="51"/>
      <c r="F41" s="44"/>
      <c r="G41" s="44"/>
      <c r="H41" s="44"/>
      <c r="I41" s="44"/>
      <c r="J41" s="45"/>
    </row>
    <row r="42">
      <c r="A42" s="36" t="s">
        <v>48</v>
      </c>
      <c r="B42" s="36">
        <v>9</v>
      </c>
      <c r="C42" s="37" t="s">
        <v>125</v>
      </c>
      <c r="D42" s="36" t="s">
        <v>50</v>
      </c>
      <c r="E42" s="38" t="s">
        <v>126</v>
      </c>
      <c r="F42" s="39" t="s">
        <v>82</v>
      </c>
      <c r="G42" s="40">
        <v>1.2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53</v>
      </c>
      <c r="B43" s="43"/>
      <c r="C43" s="44"/>
      <c r="D43" s="44"/>
      <c r="E43" s="38" t="s">
        <v>127</v>
      </c>
      <c r="F43" s="44"/>
      <c r="G43" s="44"/>
      <c r="H43" s="44"/>
      <c r="I43" s="44"/>
      <c r="J43" s="45"/>
    </row>
    <row r="44" ht="30">
      <c r="A44" s="36" t="s">
        <v>63</v>
      </c>
      <c r="B44" s="43"/>
      <c r="C44" s="44"/>
      <c r="D44" s="44"/>
      <c r="E44" s="50" t="s">
        <v>259</v>
      </c>
      <c r="F44" s="44"/>
      <c r="G44" s="44"/>
      <c r="H44" s="44"/>
      <c r="I44" s="44"/>
      <c r="J44" s="45"/>
    </row>
    <row r="45" ht="135">
      <c r="A45" s="36" t="s">
        <v>55</v>
      </c>
      <c r="B45" s="43"/>
      <c r="C45" s="44"/>
      <c r="D45" s="44"/>
      <c r="E45" s="38" t="s">
        <v>129</v>
      </c>
      <c r="F45" s="44"/>
      <c r="G45" s="44"/>
      <c r="H45" s="44"/>
      <c r="I45" s="44"/>
      <c r="J45" s="45"/>
    </row>
    <row r="46">
      <c r="A46" s="30" t="s">
        <v>45</v>
      </c>
      <c r="B46" s="31"/>
      <c r="C46" s="32" t="s">
        <v>130</v>
      </c>
      <c r="D46" s="33"/>
      <c r="E46" s="30" t="s">
        <v>131</v>
      </c>
      <c r="F46" s="33"/>
      <c r="G46" s="33"/>
      <c r="H46" s="33"/>
      <c r="I46" s="34">
        <f>SUMIFS(I47:I86,A47:A86,"P")</f>
        <v>0</v>
      </c>
      <c r="J46" s="35"/>
    </row>
    <row r="47">
      <c r="A47" s="36" t="s">
        <v>48</v>
      </c>
      <c r="B47" s="36">
        <v>10</v>
      </c>
      <c r="C47" s="37" t="s">
        <v>132</v>
      </c>
      <c r="D47" s="36" t="s">
        <v>50</v>
      </c>
      <c r="E47" s="38" t="s">
        <v>133</v>
      </c>
      <c r="F47" s="39" t="s">
        <v>109</v>
      </c>
      <c r="G47" s="40">
        <v>152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53</v>
      </c>
      <c r="B48" s="43"/>
      <c r="C48" s="44"/>
      <c r="D48" s="44"/>
      <c r="E48" s="51"/>
      <c r="F48" s="44"/>
      <c r="G48" s="44"/>
      <c r="H48" s="44"/>
      <c r="I48" s="44"/>
      <c r="J48" s="45"/>
    </row>
    <row r="49" ht="45">
      <c r="A49" s="36" t="s">
        <v>63</v>
      </c>
      <c r="B49" s="43"/>
      <c r="C49" s="44"/>
      <c r="D49" s="44"/>
      <c r="E49" s="50" t="s">
        <v>260</v>
      </c>
      <c r="F49" s="44"/>
      <c r="G49" s="44"/>
      <c r="H49" s="44"/>
      <c r="I49" s="44"/>
      <c r="J49" s="45"/>
    </row>
    <row r="50">
      <c r="A50" s="36" t="s">
        <v>55</v>
      </c>
      <c r="B50" s="43"/>
      <c r="C50" s="44"/>
      <c r="D50" s="44"/>
      <c r="E50" s="51"/>
      <c r="F50" s="44"/>
      <c r="G50" s="44"/>
      <c r="H50" s="44"/>
      <c r="I50" s="44"/>
      <c r="J50" s="45"/>
    </row>
    <row r="51">
      <c r="A51" s="36" t="s">
        <v>48</v>
      </c>
      <c r="B51" s="36">
        <v>11</v>
      </c>
      <c r="C51" s="37" t="s">
        <v>137</v>
      </c>
      <c r="D51" s="36" t="s">
        <v>50</v>
      </c>
      <c r="E51" s="38" t="s">
        <v>138</v>
      </c>
      <c r="F51" s="39" t="s">
        <v>82</v>
      </c>
      <c r="G51" s="40">
        <v>76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53</v>
      </c>
      <c r="B52" s="43"/>
      <c r="C52" s="44"/>
      <c r="D52" s="44"/>
      <c r="E52" s="38" t="s">
        <v>139</v>
      </c>
      <c r="F52" s="44"/>
      <c r="G52" s="44"/>
      <c r="H52" s="44"/>
      <c r="I52" s="44"/>
      <c r="J52" s="45"/>
    </row>
    <row r="53" ht="30">
      <c r="A53" s="36" t="s">
        <v>63</v>
      </c>
      <c r="B53" s="43"/>
      <c r="C53" s="44"/>
      <c r="D53" s="44"/>
      <c r="E53" s="50" t="s">
        <v>261</v>
      </c>
      <c r="F53" s="44"/>
      <c r="G53" s="44"/>
      <c r="H53" s="44"/>
      <c r="I53" s="44"/>
      <c r="J53" s="45"/>
    </row>
    <row r="54">
      <c r="A54" s="36" t="s">
        <v>55</v>
      </c>
      <c r="B54" s="43"/>
      <c r="C54" s="44"/>
      <c r="D54" s="44"/>
      <c r="E54" s="51"/>
      <c r="F54" s="44"/>
      <c r="G54" s="44"/>
      <c r="H54" s="44"/>
      <c r="I54" s="44"/>
      <c r="J54" s="45"/>
    </row>
    <row r="55">
      <c r="A55" s="36" t="s">
        <v>48</v>
      </c>
      <c r="B55" s="36">
        <v>12</v>
      </c>
      <c r="C55" s="37" t="s">
        <v>142</v>
      </c>
      <c r="D55" s="36" t="s">
        <v>50</v>
      </c>
      <c r="E55" s="38" t="s">
        <v>143</v>
      </c>
      <c r="F55" s="39" t="s">
        <v>82</v>
      </c>
      <c r="G55" s="40">
        <v>169.19999999999999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 ht="180">
      <c r="A56" s="36" t="s">
        <v>53</v>
      </c>
      <c r="B56" s="43"/>
      <c r="C56" s="44"/>
      <c r="D56" s="44"/>
      <c r="E56" s="38" t="s">
        <v>262</v>
      </c>
      <c r="F56" s="44"/>
      <c r="G56" s="44"/>
      <c r="H56" s="44"/>
      <c r="I56" s="44"/>
      <c r="J56" s="45"/>
    </row>
    <row r="57" ht="45">
      <c r="A57" s="36" t="s">
        <v>63</v>
      </c>
      <c r="B57" s="43"/>
      <c r="C57" s="44"/>
      <c r="D57" s="44"/>
      <c r="E57" s="50" t="s">
        <v>263</v>
      </c>
      <c r="F57" s="44"/>
      <c r="G57" s="44"/>
      <c r="H57" s="44"/>
      <c r="I57" s="44"/>
      <c r="J57" s="45"/>
    </row>
    <row r="58" ht="90">
      <c r="A58" s="36" t="s">
        <v>55</v>
      </c>
      <c r="B58" s="43"/>
      <c r="C58" s="44"/>
      <c r="D58" s="44"/>
      <c r="E58" s="38" t="s">
        <v>146</v>
      </c>
      <c r="F58" s="44"/>
      <c r="G58" s="44"/>
      <c r="H58" s="44"/>
      <c r="I58" s="44"/>
      <c r="J58" s="45"/>
    </row>
    <row r="59">
      <c r="A59" s="36" t="s">
        <v>48</v>
      </c>
      <c r="B59" s="36">
        <v>13</v>
      </c>
      <c r="C59" s="37" t="s">
        <v>147</v>
      </c>
      <c r="D59" s="36" t="s">
        <v>50</v>
      </c>
      <c r="E59" s="38" t="s">
        <v>148</v>
      </c>
      <c r="F59" s="39" t="s">
        <v>109</v>
      </c>
      <c r="G59" s="40">
        <v>97.5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53</v>
      </c>
      <c r="B60" s="43"/>
      <c r="C60" s="44"/>
      <c r="D60" s="44"/>
      <c r="E60" s="38" t="s">
        <v>149</v>
      </c>
      <c r="F60" s="44"/>
      <c r="G60" s="44"/>
      <c r="H60" s="44"/>
      <c r="I60" s="44"/>
      <c r="J60" s="45"/>
    </row>
    <row r="61" ht="45">
      <c r="A61" s="36" t="s">
        <v>63</v>
      </c>
      <c r="B61" s="43"/>
      <c r="C61" s="44"/>
      <c r="D61" s="44"/>
      <c r="E61" s="50" t="s">
        <v>264</v>
      </c>
      <c r="F61" s="44"/>
      <c r="G61" s="44"/>
      <c r="H61" s="44"/>
      <c r="I61" s="44"/>
      <c r="J61" s="45"/>
    </row>
    <row r="62" ht="90">
      <c r="A62" s="36" t="s">
        <v>55</v>
      </c>
      <c r="B62" s="43"/>
      <c r="C62" s="44"/>
      <c r="D62" s="44"/>
      <c r="E62" s="38" t="s">
        <v>151</v>
      </c>
      <c r="F62" s="44"/>
      <c r="G62" s="44"/>
      <c r="H62" s="44"/>
      <c r="I62" s="44"/>
      <c r="J62" s="45"/>
    </row>
    <row r="63">
      <c r="A63" s="36" t="s">
        <v>48</v>
      </c>
      <c r="B63" s="36">
        <v>14</v>
      </c>
      <c r="C63" s="37" t="s">
        <v>152</v>
      </c>
      <c r="D63" s="36" t="s">
        <v>50</v>
      </c>
      <c r="E63" s="38" t="s">
        <v>153</v>
      </c>
      <c r="F63" s="39" t="s">
        <v>109</v>
      </c>
      <c r="G63" s="40">
        <v>810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53</v>
      </c>
      <c r="B64" s="43"/>
      <c r="C64" s="44"/>
      <c r="D64" s="44"/>
      <c r="E64" s="51" t="s">
        <v>50</v>
      </c>
      <c r="F64" s="44"/>
      <c r="G64" s="44"/>
      <c r="H64" s="44"/>
      <c r="I64" s="44"/>
      <c r="J64" s="45"/>
    </row>
    <row r="65" ht="30">
      <c r="A65" s="36" t="s">
        <v>63</v>
      </c>
      <c r="B65" s="43"/>
      <c r="C65" s="44"/>
      <c r="D65" s="44"/>
      <c r="E65" s="50" t="s">
        <v>265</v>
      </c>
      <c r="F65" s="44"/>
      <c r="G65" s="44"/>
      <c r="H65" s="44"/>
      <c r="I65" s="44"/>
      <c r="J65" s="45"/>
    </row>
    <row r="66" ht="75">
      <c r="A66" s="36" t="s">
        <v>55</v>
      </c>
      <c r="B66" s="43"/>
      <c r="C66" s="44"/>
      <c r="D66" s="44"/>
      <c r="E66" s="38" t="s">
        <v>155</v>
      </c>
      <c r="F66" s="44"/>
      <c r="G66" s="44"/>
      <c r="H66" s="44"/>
      <c r="I66" s="44"/>
      <c r="J66" s="45"/>
    </row>
    <row r="67">
      <c r="A67" s="36" t="s">
        <v>48</v>
      </c>
      <c r="B67" s="36">
        <v>15</v>
      </c>
      <c r="C67" s="37" t="s">
        <v>156</v>
      </c>
      <c r="D67" s="36" t="s">
        <v>50</v>
      </c>
      <c r="E67" s="38" t="s">
        <v>157</v>
      </c>
      <c r="F67" s="39" t="s">
        <v>109</v>
      </c>
      <c r="G67" s="40">
        <v>774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53</v>
      </c>
      <c r="B68" s="43"/>
      <c r="C68" s="44"/>
      <c r="D68" s="44"/>
      <c r="E68" s="51" t="s">
        <v>50</v>
      </c>
      <c r="F68" s="44"/>
      <c r="G68" s="44"/>
      <c r="H68" s="44"/>
      <c r="I68" s="44"/>
      <c r="J68" s="45"/>
    </row>
    <row r="69" ht="30">
      <c r="A69" s="36" t="s">
        <v>63</v>
      </c>
      <c r="B69" s="43"/>
      <c r="C69" s="44"/>
      <c r="D69" s="44"/>
      <c r="E69" s="50" t="s">
        <v>266</v>
      </c>
      <c r="F69" s="44"/>
      <c r="G69" s="44"/>
      <c r="H69" s="44"/>
      <c r="I69" s="44"/>
      <c r="J69" s="45"/>
    </row>
    <row r="70" ht="75">
      <c r="A70" s="36" t="s">
        <v>55</v>
      </c>
      <c r="B70" s="43"/>
      <c r="C70" s="44"/>
      <c r="D70" s="44"/>
      <c r="E70" s="38" t="s">
        <v>155</v>
      </c>
      <c r="F70" s="44"/>
      <c r="G70" s="44"/>
      <c r="H70" s="44"/>
      <c r="I70" s="44"/>
      <c r="J70" s="45"/>
    </row>
    <row r="71">
      <c r="A71" s="36" t="s">
        <v>48</v>
      </c>
      <c r="B71" s="36">
        <v>16</v>
      </c>
      <c r="C71" s="37" t="s">
        <v>159</v>
      </c>
      <c r="D71" s="36" t="s">
        <v>50</v>
      </c>
      <c r="E71" s="38" t="s">
        <v>160</v>
      </c>
      <c r="F71" s="39" t="s">
        <v>109</v>
      </c>
      <c r="G71" s="40">
        <v>774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53</v>
      </c>
      <c r="B72" s="43"/>
      <c r="C72" s="44"/>
      <c r="D72" s="44"/>
      <c r="E72" s="38" t="s">
        <v>161</v>
      </c>
      <c r="F72" s="44"/>
      <c r="G72" s="44"/>
      <c r="H72" s="44"/>
      <c r="I72" s="44"/>
      <c r="J72" s="45"/>
    </row>
    <row r="73" ht="30">
      <c r="A73" s="36" t="s">
        <v>63</v>
      </c>
      <c r="B73" s="43"/>
      <c r="C73" s="44"/>
      <c r="D73" s="44"/>
      <c r="E73" s="50" t="s">
        <v>267</v>
      </c>
      <c r="F73" s="44"/>
      <c r="G73" s="44"/>
      <c r="H73" s="44"/>
      <c r="I73" s="44"/>
      <c r="J73" s="45"/>
    </row>
    <row r="74" ht="165">
      <c r="A74" s="36" t="s">
        <v>55</v>
      </c>
      <c r="B74" s="43"/>
      <c r="C74" s="44"/>
      <c r="D74" s="44"/>
      <c r="E74" s="38" t="s">
        <v>163</v>
      </c>
      <c r="F74" s="44"/>
      <c r="G74" s="44"/>
      <c r="H74" s="44"/>
      <c r="I74" s="44"/>
      <c r="J74" s="45"/>
    </row>
    <row r="75">
      <c r="A75" s="36" t="s">
        <v>48</v>
      </c>
      <c r="B75" s="36">
        <v>17</v>
      </c>
      <c r="C75" s="37" t="s">
        <v>164</v>
      </c>
      <c r="D75" s="36" t="s">
        <v>50</v>
      </c>
      <c r="E75" s="38" t="s">
        <v>165</v>
      </c>
      <c r="F75" s="39" t="s">
        <v>82</v>
      </c>
      <c r="G75" s="40">
        <v>52.649999999999999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53</v>
      </c>
      <c r="B76" s="43"/>
      <c r="C76" s="44"/>
      <c r="D76" s="44"/>
      <c r="E76" s="38" t="s">
        <v>166</v>
      </c>
      <c r="F76" s="44"/>
      <c r="G76" s="44"/>
      <c r="H76" s="44"/>
      <c r="I76" s="44"/>
      <c r="J76" s="45"/>
    </row>
    <row r="77" ht="30">
      <c r="A77" s="36" t="s">
        <v>63</v>
      </c>
      <c r="B77" s="43"/>
      <c r="C77" s="44"/>
      <c r="D77" s="44"/>
      <c r="E77" s="50" t="s">
        <v>268</v>
      </c>
      <c r="F77" s="44"/>
      <c r="G77" s="44"/>
      <c r="H77" s="44"/>
      <c r="I77" s="44"/>
      <c r="J77" s="45"/>
    </row>
    <row r="78" ht="195">
      <c r="A78" s="36" t="s">
        <v>55</v>
      </c>
      <c r="B78" s="43"/>
      <c r="C78" s="44"/>
      <c r="D78" s="44"/>
      <c r="E78" s="38" t="s">
        <v>168</v>
      </c>
      <c r="F78" s="44"/>
      <c r="G78" s="44"/>
      <c r="H78" s="44"/>
      <c r="I78" s="44"/>
      <c r="J78" s="45"/>
    </row>
    <row r="79">
      <c r="A79" s="36" t="s">
        <v>48</v>
      </c>
      <c r="B79" s="36">
        <v>18</v>
      </c>
      <c r="C79" s="37" t="s">
        <v>169</v>
      </c>
      <c r="D79" s="36" t="s">
        <v>50</v>
      </c>
      <c r="E79" s="38" t="s">
        <v>170</v>
      </c>
      <c r="F79" s="39" t="s">
        <v>109</v>
      </c>
      <c r="G79" s="40">
        <v>810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30">
      <c r="A80" s="36" t="s">
        <v>53</v>
      </c>
      <c r="B80" s="43"/>
      <c r="C80" s="44"/>
      <c r="D80" s="44"/>
      <c r="E80" s="38" t="s">
        <v>269</v>
      </c>
      <c r="F80" s="44"/>
      <c r="G80" s="44"/>
      <c r="H80" s="44"/>
      <c r="I80" s="44"/>
      <c r="J80" s="45"/>
    </row>
    <row r="81">
      <c r="A81" s="36" t="s">
        <v>63</v>
      </c>
      <c r="B81" s="43"/>
      <c r="C81" s="44"/>
      <c r="D81" s="44"/>
      <c r="E81" s="50" t="s">
        <v>270</v>
      </c>
      <c r="F81" s="44"/>
      <c r="G81" s="44"/>
      <c r="H81" s="44"/>
      <c r="I81" s="44"/>
      <c r="J81" s="45"/>
    </row>
    <row r="82">
      <c r="A82" s="36" t="s">
        <v>55</v>
      </c>
      <c r="B82" s="43"/>
      <c r="C82" s="44"/>
      <c r="D82" s="44"/>
      <c r="E82" s="51"/>
      <c r="F82" s="44"/>
      <c r="G82" s="44"/>
      <c r="H82" s="44"/>
      <c r="I82" s="44"/>
      <c r="J82" s="45"/>
    </row>
    <row r="83">
      <c r="A83" s="36" t="s">
        <v>48</v>
      </c>
      <c r="B83" s="36">
        <v>19</v>
      </c>
      <c r="C83" s="37" t="s">
        <v>174</v>
      </c>
      <c r="D83" s="36" t="s">
        <v>50</v>
      </c>
      <c r="E83" s="38" t="s">
        <v>175</v>
      </c>
      <c r="F83" s="39" t="s">
        <v>114</v>
      </c>
      <c r="G83" s="40">
        <v>49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53</v>
      </c>
      <c r="B84" s="43"/>
      <c r="C84" s="44"/>
      <c r="D84" s="44"/>
      <c r="E84" s="51" t="s">
        <v>50</v>
      </c>
      <c r="F84" s="44"/>
      <c r="G84" s="44"/>
      <c r="H84" s="44"/>
      <c r="I84" s="44"/>
      <c r="J84" s="45"/>
    </row>
    <row r="85">
      <c r="A85" s="36" t="s">
        <v>63</v>
      </c>
      <c r="B85" s="43"/>
      <c r="C85" s="44"/>
      <c r="D85" s="44"/>
      <c r="E85" s="50" t="s">
        <v>271</v>
      </c>
      <c r="F85" s="44"/>
      <c r="G85" s="44"/>
      <c r="H85" s="44"/>
      <c r="I85" s="44"/>
      <c r="J85" s="45"/>
    </row>
    <row r="86" ht="45">
      <c r="A86" s="36" t="s">
        <v>55</v>
      </c>
      <c r="B86" s="43"/>
      <c r="C86" s="44"/>
      <c r="D86" s="44"/>
      <c r="E86" s="38" t="s">
        <v>176</v>
      </c>
      <c r="F86" s="44"/>
      <c r="G86" s="44"/>
      <c r="H86" s="44"/>
      <c r="I86" s="44"/>
      <c r="J86" s="45"/>
    </row>
    <row r="87">
      <c r="A87" s="30" t="s">
        <v>45</v>
      </c>
      <c r="B87" s="31"/>
      <c r="C87" s="32" t="s">
        <v>182</v>
      </c>
      <c r="D87" s="33"/>
      <c r="E87" s="30" t="s">
        <v>183</v>
      </c>
      <c r="F87" s="33"/>
      <c r="G87" s="33"/>
      <c r="H87" s="33"/>
      <c r="I87" s="34">
        <f>SUMIFS(I88:I91,A88:A91,"P")</f>
        <v>0</v>
      </c>
      <c r="J87" s="35"/>
    </row>
    <row r="88">
      <c r="A88" s="36" t="s">
        <v>48</v>
      </c>
      <c r="B88" s="36">
        <v>24</v>
      </c>
      <c r="C88" s="37" t="s">
        <v>184</v>
      </c>
      <c r="D88" s="36" t="s">
        <v>50</v>
      </c>
      <c r="E88" s="38" t="s">
        <v>185</v>
      </c>
      <c r="F88" s="39" t="s">
        <v>109</v>
      </c>
      <c r="G88" s="40">
        <v>774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53</v>
      </c>
      <c r="B89" s="43"/>
      <c r="C89" s="44"/>
      <c r="D89" s="44"/>
      <c r="E89" s="51" t="s">
        <v>50</v>
      </c>
      <c r="F89" s="44"/>
      <c r="G89" s="44"/>
      <c r="H89" s="44"/>
      <c r="I89" s="44"/>
      <c r="J89" s="45"/>
    </row>
    <row r="90">
      <c r="A90" s="36" t="s">
        <v>63</v>
      </c>
      <c r="B90" s="43"/>
      <c r="C90" s="44"/>
      <c r="D90" s="44"/>
      <c r="E90" s="50" t="s">
        <v>272</v>
      </c>
      <c r="F90" s="44"/>
      <c r="G90" s="44"/>
      <c r="H90" s="44"/>
      <c r="I90" s="44"/>
      <c r="J90" s="45"/>
    </row>
    <row r="91" ht="30">
      <c r="A91" s="36" t="s">
        <v>55</v>
      </c>
      <c r="B91" s="43"/>
      <c r="C91" s="44"/>
      <c r="D91" s="44"/>
      <c r="E91" s="38" t="s">
        <v>187</v>
      </c>
      <c r="F91" s="44"/>
      <c r="G91" s="44"/>
      <c r="H91" s="44"/>
      <c r="I91" s="44"/>
      <c r="J91" s="45"/>
    </row>
    <row r="92">
      <c r="A92" s="30" t="s">
        <v>45</v>
      </c>
      <c r="B92" s="31"/>
      <c r="C92" s="32" t="s">
        <v>188</v>
      </c>
      <c r="D92" s="33"/>
      <c r="E92" s="30" t="s">
        <v>189</v>
      </c>
      <c r="F92" s="33"/>
      <c r="G92" s="33"/>
      <c r="H92" s="33"/>
      <c r="I92" s="34">
        <f>SUMIFS(I93:I107,A93:A107,"P")</f>
        <v>0</v>
      </c>
      <c r="J92" s="35"/>
    </row>
    <row r="93">
      <c r="A93" s="36" t="s">
        <v>48</v>
      </c>
      <c r="B93" s="36">
        <v>20</v>
      </c>
      <c r="C93" s="37" t="s">
        <v>190</v>
      </c>
      <c r="D93" s="36" t="s">
        <v>50</v>
      </c>
      <c r="E93" s="38" t="s">
        <v>191</v>
      </c>
      <c r="F93" s="39" t="s">
        <v>69</v>
      </c>
      <c r="G93" s="40">
        <v>14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53</v>
      </c>
      <c r="B94" s="43"/>
      <c r="C94" s="44"/>
      <c r="D94" s="44"/>
      <c r="E94" s="51" t="s">
        <v>50</v>
      </c>
      <c r="F94" s="44"/>
      <c r="G94" s="44"/>
      <c r="H94" s="44"/>
      <c r="I94" s="44"/>
      <c r="J94" s="45"/>
    </row>
    <row r="95">
      <c r="A95" s="36" t="s">
        <v>63</v>
      </c>
      <c r="B95" s="43"/>
      <c r="C95" s="44"/>
      <c r="D95" s="44"/>
      <c r="E95" s="50" t="s">
        <v>273</v>
      </c>
      <c r="F95" s="44"/>
      <c r="G95" s="44"/>
      <c r="H95" s="44"/>
      <c r="I95" s="44"/>
      <c r="J95" s="45"/>
    </row>
    <row r="96" ht="60">
      <c r="A96" s="36" t="s">
        <v>55</v>
      </c>
      <c r="B96" s="43"/>
      <c r="C96" s="44"/>
      <c r="D96" s="44"/>
      <c r="E96" s="38" t="s">
        <v>193</v>
      </c>
      <c r="F96" s="44"/>
      <c r="G96" s="44"/>
      <c r="H96" s="44"/>
      <c r="I96" s="44"/>
      <c r="J96" s="45"/>
    </row>
    <row r="97" ht="30">
      <c r="A97" s="36" t="s">
        <v>48</v>
      </c>
      <c r="B97" s="36">
        <v>21</v>
      </c>
      <c r="C97" s="37" t="s">
        <v>194</v>
      </c>
      <c r="D97" s="36" t="s">
        <v>50</v>
      </c>
      <c r="E97" s="38" t="s">
        <v>195</v>
      </c>
      <c r="F97" s="39" t="s">
        <v>109</v>
      </c>
      <c r="G97" s="40">
        <v>45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53</v>
      </c>
      <c r="B98" s="43"/>
      <c r="C98" s="44"/>
      <c r="D98" s="44"/>
      <c r="E98" s="51" t="s">
        <v>50</v>
      </c>
      <c r="F98" s="44"/>
      <c r="G98" s="44"/>
      <c r="H98" s="44"/>
      <c r="I98" s="44"/>
      <c r="J98" s="45"/>
    </row>
    <row r="99" ht="30">
      <c r="A99" s="36" t="s">
        <v>63</v>
      </c>
      <c r="B99" s="43"/>
      <c r="C99" s="44"/>
      <c r="D99" s="44"/>
      <c r="E99" s="50" t="s">
        <v>274</v>
      </c>
      <c r="F99" s="44"/>
      <c r="G99" s="44"/>
      <c r="H99" s="44"/>
      <c r="I99" s="44"/>
      <c r="J99" s="45"/>
    </row>
    <row r="100" ht="60">
      <c r="A100" s="36" t="s">
        <v>55</v>
      </c>
      <c r="B100" s="43"/>
      <c r="C100" s="44"/>
      <c r="D100" s="44"/>
      <c r="E100" s="38" t="s">
        <v>197</v>
      </c>
      <c r="F100" s="44"/>
      <c r="G100" s="44"/>
      <c r="H100" s="44"/>
      <c r="I100" s="44"/>
      <c r="J100" s="45"/>
    </row>
    <row r="101" ht="30">
      <c r="A101" s="36" t="s">
        <v>48</v>
      </c>
      <c r="B101" s="36">
        <v>22</v>
      </c>
      <c r="C101" s="37" t="s">
        <v>275</v>
      </c>
      <c r="D101" s="36" t="s">
        <v>50</v>
      </c>
      <c r="E101" s="38" t="s">
        <v>276</v>
      </c>
      <c r="F101" s="39" t="s">
        <v>114</v>
      </c>
      <c r="G101" s="40">
        <v>25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53</v>
      </c>
      <c r="B102" s="43"/>
      <c r="C102" s="44"/>
      <c r="D102" s="44"/>
      <c r="E102" s="51" t="s">
        <v>50</v>
      </c>
      <c r="F102" s="44"/>
      <c r="G102" s="44"/>
      <c r="H102" s="44"/>
      <c r="I102" s="44"/>
      <c r="J102" s="45"/>
    </row>
    <row r="103">
      <c r="A103" s="36" t="s">
        <v>63</v>
      </c>
      <c r="B103" s="43"/>
      <c r="C103" s="44"/>
      <c r="D103" s="44"/>
      <c r="E103" s="50" t="s">
        <v>277</v>
      </c>
      <c r="F103" s="44"/>
      <c r="G103" s="44"/>
      <c r="H103" s="44"/>
      <c r="I103" s="44"/>
      <c r="J103" s="45"/>
    </row>
    <row r="104" ht="45">
      <c r="A104" s="36" t="s">
        <v>55</v>
      </c>
      <c r="B104" s="43"/>
      <c r="C104" s="44"/>
      <c r="D104" s="44"/>
      <c r="E104" s="38" t="s">
        <v>278</v>
      </c>
      <c r="F104" s="44"/>
      <c r="G104" s="44"/>
      <c r="H104" s="44"/>
      <c r="I104" s="44"/>
      <c r="J104" s="45"/>
    </row>
    <row r="105">
      <c r="A105" s="36" t="s">
        <v>48</v>
      </c>
      <c r="B105" s="36">
        <v>23</v>
      </c>
      <c r="C105" s="37" t="s">
        <v>202</v>
      </c>
      <c r="D105" s="36" t="s">
        <v>50</v>
      </c>
      <c r="E105" s="38" t="s">
        <v>203</v>
      </c>
      <c r="F105" s="39" t="s">
        <v>114</v>
      </c>
      <c r="G105" s="40">
        <v>49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53</v>
      </c>
      <c r="B106" s="43"/>
      <c r="C106" s="44"/>
      <c r="D106" s="44"/>
      <c r="E106" s="51" t="s">
        <v>50</v>
      </c>
      <c r="F106" s="44"/>
      <c r="G106" s="44"/>
      <c r="H106" s="44"/>
      <c r="I106" s="44"/>
      <c r="J106" s="45"/>
    </row>
    <row r="107" ht="30">
      <c r="A107" s="36" t="s">
        <v>55</v>
      </c>
      <c r="B107" s="47"/>
      <c r="C107" s="48"/>
      <c r="D107" s="48"/>
      <c r="E107" s="38" t="s">
        <v>204</v>
      </c>
      <c r="F107" s="48"/>
      <c r="G107" s="48"/>
      <c r="H107" s="48"/>
      <c r="I107" s="48"/>
      <c r="J10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19</v>
      </c>
      <c r="I3" s="24">
        <f>SUMIFS(I9:I18,A9:A18,"SD")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282</v>
      </c>
      <c r="B5" s="19" t="s">
        <v>33</v>
      </c>
      <c r="C5" s="20" t="s">
        <v>19</v>
      </c>
      <c r="D5" s="21"/>
      <c r="E5" s="22" t="s">
        <v>20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61</v>
      </c>
      <c r="D9" s="33"/>
      <c r="E9" s="30" t="s">
        <v>91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48</v>
      </c>
      <c r="B10" s="36">
        <v>1</v>
      </c>
      <c r="C10" s="37" t="s">
        <v>283</v>
      </c>
      <c r="D10" s="36" t="s">
        <v>50</v>
      </c>
      <c r="E10" s="38" t="s">
        <v>284</v>
      </c>
      <c r="F10" s="39" t="s">
        <v>114</v>
      </c>
      <c r="G10" s="40">
        <v>12.1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53</v>
      </c>
      <c r="B11" s="43"/>
      <c r="C11" s="44"/>
      <c r="D11" s="44"/>
      <c r="E11" s="38" t="s">
        <v>285</v>
      </c>
      <c r="F11" s="44"/>
      <c r="G11" s="44"/>
      <c r="H11" s="44"/>
      <c r="I11" s="44"/>
      <c r="J11" s="45"/>
    </row>
    <row r="12" ht="30">
      <c r="A12" s="36" t="s">
        <v>63</v>
      </c>
      <c r="B12" s="43"/>
      <c r="C12" s="44"/>
      <c r="D12" s="44"/>
      <c r="E12" s="50" t="s">
        <v>286</v>
      </c>
      <c r="F12" s="44"/>
      <c r="G12" s="44"/>
      <c r="H12" s="44"/>
      <c r="I12" s="44"/>
      <c r="J12" s="45"/>
    </row>
    <row r="13" ht="30">
      <c r="A13" s="36" t="s">
        <v>55</v>
      </c>
      <c r="B13" s="43"/>
      <c r="C13" s="44"/>
      <c r="D13" s="44"/>
      <c r="E13" s="38" t="s">
        <v>111</v>
      </c>
      <c r="F13" s="44"/>
      <c r="G13" s="44"/>
      <c r="H13" s="44"/>
      <c r="I13" s="44"/>
      <c r="J13" s="45"/>
    </row>
    <row r="14">
      <c r="A14" s="30" t="s">
        <v>45</v>
      </c>
      <c r="B14" s="31"/>
      <c r="C14" s="32" t="s">
        <v>123</v>
      </c>
      <c r="D14" s="33"/>
      <c r="E14" s="30" t="s">
        <v>124</v>
      </c>
      <c r="F14" s="33"/>
      <c r="G14" s="33"/>
      <c r="H14" s="33"/>
      <c r="I14" s="34">
        <f>SUMIFS(I15:I18,A15:A18,"P")</f>
        <v>0</v>
      </c>
      <c r="J14" s="35"/>
    </row>
    <row r="15">
      <c r="A15" s="36" t="s">
        <v>48</v>
      </c>
      <c r="B15" s="36">
        <v>2</v>
      </c>
      <c r="C15" s="37" t="s">
        <v>125</v>
      </c>
      <c r="D15" s="36" t="s">
        <v>50</v>
      </c>
      <c r="E15" s="38" t="s">
        <v>126</v>
      </c>
      <c r="F15" s="39" t="s">
        <v>82</v>
      </c>
      <c r="G15" s="40">
        <v>0.55500000000000005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53</v>
      </c>
      <c r="B16" s="43"/>
      <c r="C16" s="44"/>
      <c r="D16" s="44"/>
      <c r="E16" s="38" t="s">
        <v>127</v>
      </c>
      <c r="F16" s="44"/>
      <c r="G16" s="44"/>
      <c r="H16" s="44"/>
      <c r="I16" s="44"/>
      <c r="J16" s="45"/>
    </row>
    <row r="17" ht="30">
      <c r="A17" s="36" t="s">
        <v>63</v>
      </c>
      <c r="B17" s="43"/>
      <c r="C17" s="44"/>
      <c r="D17" s="44"/>
      <c r="E17" s="50" t="s">
        <v>287</v>
      </c>
      <c r="F17" s="44"/>
      <c r="G17" s="44"/>
      <c r="H17" s="44"/>
      <c r="I17" s="44"/>
      <c r="J17" s="45"/>
    </row>
    <row r="18" ht="135">
      <c r="A18" s="36" t="s">
        <v>55</v>
      </c>
      <c r="B18" s="47"/>
      <c r="C18" s="48"/>
      <c r="D18" s="48"/>
      <c r="E18" s="38" t="s">
        <v>129</v>
      </c>
      <c r="F18" s="48"/>
      <c r="G18" s="48"/>
      <c r="H18" s="48"/>
      <c r="I18" s="48"/>
      <c r="J18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21</v>
      </c>
      <c r="I3" s="24">
        <f>SUMIFS(I9:I57,A9:A57,"SD")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282</v>
      </c>
      <c r="B5" s="19" t="s">
        <v>33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47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48</v>
      </c>
      <c r="B10" s="36">
        <v>1</v>
      </c>
      <c r="C10" s="37" t="s">
        <v>79</v>
      </c>
      <c r="D10" s="36" t="s">
        <v>50</v>
      </c>
      <c r="E10" s="38" t="s">
        <v>81</v>
      </c>
      <c r="F10" s="39" t="s">
        <v>82</v>
      </c>
      <c r="G10" s="40">
        <v>8.0850000000000009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53</v>
      </c>
      <c r="B11" s="43"/>
      <c r="C11" s="44"/>
      <c r="D11" s="44"/>
      <c r="E11" s="38" t="s">
        <v>288</v>
      </c>
      <c r="F11" s="44"/>
      <c r="G11" s="44"/>
      <c r="H11" s="44"/>
      <c r="I11" s="44"/>
      <c r="J11" s="45"/>
    </row>
    <row r="12" ht="30">
      <c r="A12" s="36" t="s">
        <v>63</v>
      </c>
      <c r="B12" s="43"/>
      <c r="C12" s="44"/>
      <c r="D12" s="44"/>
      <c r="E12" s="50" t="s">
        <v>289</v>
      </c>
      <c r="F12" s="44"/>
      <c r="G12" s="44"/>
      <c r="H12" s="44"/>
      <c r="I12" s="44"/>
      <c r="J12" s="45"/>
    </row>
    <row r="13" ht="30">
      <c r="A13" s="36" t="s">
        <v>55</v>
      </c>
      <c r="B13" s="43"/>
      <c r="C13" s="44"/>
      <c r="D13" s="44"/>
      <c r="E13" s="38" t="s">
        <v>85</v>
      </c>
      <c r="F13" s="44"/>
      <c r="G13" s="44"/>
      <c r="H13" s="44"/>
      <c r="I13" s="44"/>
      <c r="J13" s="45"/>
    </row>
    <row r="14">
      <c r="A14" s="36" t="s">
        <v>48</v>
      </c>
      <c r="B14" s="36">
        <v>2</v>
      </c>
      <c r="C14" s="37" t="s">
        <v>290</v>
      </c>
      <c r="D14" s="36" t="s">
        <v>50</v>
      </c>
      <c r="E14" s="38" t="s">
        <v>291</v>
      </c>
      <c r="F14" s="39" t="s">
        <v>52</v>
      </c>
      <c r="G14" s="40">
        <v>1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53</v>
      </c>
      <c r="B15" s="43"/>
      <c r="C15" s="44"/>
      <c r="D15" s="44"/>
      <c r="E15" s="51" t="s">
        <v>50</v>
      </c>
      <c r="F15" s="44"/>
      <c r="G15" s="44"/>
      <c r="H15" s="44"/>
      <c r="I15" s="44"/>
      <c r="J15" s="45"/>
    </row>
    <row r="16">
      <c r="A16" s="36" t="s">
        <v>63</v>
      </c>
      <c r="B16" s="43"/>
      <c r="C16" s="44"/>
      <c r="D16" s="44"/>
      <c r="E16" s="50" t="s">
        <v>292</v>
      </c>
      <c r="F16" s="44"/>
      <c r="G16" s="44"/>
      <c r="H16" s="44"/>
      <c r="I16" s="44"/>
      <c r="J16" s="45"/>
    </row>
    <row r="17" ht="30">
      <c r="A17" s="36" t="s">
        <v>55</v>
      </c>
      <c r="B17" s="43"/>
      <c r="C17" s="44"/>
      <c r="D17" s="44"/>
      <c r="E17" s="38" t="s">
        <v>60</v>
      </c>
      <c r="F17" s="44"/>
      <c r="G17" s="44"/>
      <c r="H17" s="44"/>
      <c r="I17" s="44"/>
      <c r="J17" s="45"/>
    </row>
    <row r="18">
      <c r="A18" s="30" t="s">
        <v>45</v>
      </c>
      <c r="B18" s="31"/>
      <c r="C18" s="32" t="s">
        <v>61</v>
      </c>
      <c r="D18" s="33"/>
      <c r="E18" s="30" t="s">
        <v>91</v>
      </c>
      <c r="F18" s="33"/>
      <c r="G18" s="33"/>
      <c r="H18" s="33"/>
      <c r="I18" s="34">
        <f>SUMIFS(I19:I32,A19:A32,"P")</f>
        <v>0</v>
      </c>
      <c r="J18" s="35"/>
    </row>
    <row r="19">
      <c r="A19" s="36" t="s">
        <v>48</v>
      </c>
      <c r="B19" s="36">
        <v>3</v>
      </c>
      <c r="C19" s="37" t="s">
        <v>293</v>
      </c>
      <c r="D19" s="36" t="s">
        <v>50</v>
      </c>
      <c r="E19" s="38" t="s">
        <v>294</v>
      </c>
      <c r="F19" s="39" t="s">
        <v>114</v>
      </c>
      <c r="G19" s="40">
        <v>15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30">
      <c r="A20" s="36" t="s">
        <v>53</v>
      </c>
      <c r="B20" s="43"/>
      <c r="C20" s="44"/>
      <c r="D20" s="44"/>
      <c r="E20" s="38" t="s">
        <v>295</v>
      </c>
      <c r="F20" s="44"/>
      <c r="G20" s="44"/>
      <c r="H20" s="44"/>
      <c r="I20" s="44"/>
      <c r="J20" s="45"/>
    </row>
    <row r="21" ht="120">
      <c r="A21" s="36" t="s">
        <v>55</v>
      </c>
      <c r="B21" s="43"/>
      <c r="C21" s="44"/>
      <c r="D21" s="44"/>
      <c r="E21" s="38" t="s">
        <v>296</v>
      </c>
      <c r="F21" s="44"/>
      <c r="G21" s="44"/>
      <c r="H21" s="44"/>
      <c r="I21" s="44"/>
      <c r="J21" s="45"/>
    </row>
    <row r="22">
      <c r="A22" s="36" t="s">
        <v>48</v>
      </c>
      <c r="B22" s="36">
        <v>4</v>
      </c>
      <c r="C22" s="37" t="s">
        <v>297</v>
      </c>
      <c r="D22" s="36" t="s">
        <v>50</v>
      </c>
      <c r="E22" s="38" t="s">
        <v>298</v>
      </c>
      <c r="F22" s="39" t="s">
        <v>82</v>
      </c>
      <c r="G22" s="40">
        <v>4.5469999999999997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53</v>
      </c>
      <c r="B23" s="43"/>
      <c r="C23" s="44"/>
      <c r="D23" s="44"/>
      <c r="E23" s="51" t="s">
        <v>50</v>
      </c>
      <c r="F23" s="44"/>
      <c r="G23" s="44"/>
      <c r="H23" s="44"/>
      <c r="I23" s="44"/>
      <c r="J23" s="45"/>
    </row>
    <row r="24" ht="75">
      <c r="A24" s="36" t="s">
        <v>63</v>
      </c>
      <c r="B24" s="43"/>
      <c r="C24" s="44"/>
      <c r="D24" s="44"/>
      <c r="E24" s="50" t="s">
        <v>299</v>
      </c>
      <c r="F24" s="44"/>
      <c r="G24" s="44"/>
      <c r="H24" s="44"/>
      <c r="I24" s="44"/>
      <c r="J24" s="45"/>
    </row>
    <row r="25" ht="409.5">
      <c r="A25" s="36" t="s">
        <v>55</v>
      </c>
      <c r="B25" s="43"/>
      <c r="C25" s="44"/>
      <c r="D25" s="44"/>
      <c r="E25" s="38" t="s">
        <v>300</v>
      </c>
      <c r="F25" s="44"/>
      <c r="G25" s="44"/>
      <c r="H25" s="44"/>
      <c r="I25" s="44"/>
      <c r="J25" s="45"/>
    </row>
    <row r="26">
      <c r="A26" s="36" t="s">
        <v>48</v>
      </c>
      <c r="B26" s="36">
        <v>5</v>
      </c>
      <c r="C26" s="37" t="s">
        <v>301</v>
      </c>
      <c r="D26" s="36" t="s">
        <v>50</v>
      </c>
      <c r="E26" s="38" t="s">
        <v>302</v>
      </c>
      <c r="F26" s="39" t="s">
        <v>114</v>
      </c>
      <c r="G26" s="40">
        <v>12.300000000000001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53</v>
      </c>
      <c r="B27" s="43"/>
      <c r="C27" s="44"/>
      <c r="D27" s="44"/>
      <c r="E27" s="38" t="s">
        <v>285</v>
      </c>
      <c r="F27" s="44"/>
      <c r="G27" s="44"/>
      <c r="H27" s="44"/>
      <c r="I27" s="44"/>
      <c r="J27" s="45"/>
    </row>
    <row r="28" ht="30">
      <c r="A28" s="36" t="s">
        <v>63</v>
      </c>
      <c r="B28" s="43"/>
      <c r="C28" s="44"/>
      <c r="D28" s="44"/>
      <c r="E28" s="50" t="s">
        <v>303</v>
      </c>
      <c r="F28" s="44"/>
      <c r="G28" s="44"/>
      <c r="H28" s="44"/>
      <c r="I28" s="44"/>
      <c r="J28" s="45"/>
    </row>
    <row r="29" ht="30">
      <c r="A29" s="36" t="s">
        <v>55</v>
      </c>
      <c r="B29" s="43"/>
      <c r="C29" s="44"/>
      <c r="D29" s="44"/>
      <c r="E29" s="38" t="s">
        <v>111</v>
      </c>
      <c r="F29" s="44"/>
      <c r="G29" s="44"/>
      <c r="H29" s="44"/>
      <c r="I29" s="44"/>
      <c r="J29" s="45"/>
    </row>
    <row r="30">
      <c r="A30" s="36" t="s">
        <v>48</v>
      </c>
      <c r="B30" s="36">
        <v>6</v>
      </c>
      <c r="C30" s="37" t="s">
        <v>304</v>
      </c>
      <c r="D30" s="36" t="s">
        <v>50</v>
      </c>
      <c r="E30" s="38" t="s">
        <v>305</v>
      </c>
      <c r="F30" s="39" t="s">
        <v>82</v>
      </c>
      <c r="G30" s="40">
        <v>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53</v>
      </c>
      <c r="B31" s="43"/>
      <c r="C31" s="44"/>
      <c r="D31" s="44"/>
      <c r="E31" s="38" t="s">
        <v>306</v>
      </c>
      <c r="F31" s="44"/>
      <c r="G31" s="44"/>
      <c r="H31" s="44"/>
      <c r="I31" s="44"/>
      <c r="J31" s="45"/>
    </row>
    <row r="32" ht="300">
      <c r="A32" s="36" t="s">
        <v>55</v>
      </c>
      <c r="B32" s="43"/>
      <c r="C32" s="44"/>
      <c r="D32" s="44"/>
      <c r="E32" s="38" t="s">
        <v>307</v>
      </c>
      <c r="F32" s="44"/>
      <c r="G32" s="44"/>
      <c r="H32" s="44"/>
      <c r="I32" s="44"/>
      <c r="J32" s="45"/>
    </row>
    <row r="33">
      <c r="A33" s="30" t="s">
        <v>45</v>
      </c>
      <c r="B33" s="31"/>
      <c r="C33" s="32" t="s">
        <v>123</v>
      </c>
      <c r="D33" s="33"/>
      <c r="E33" s="30" t="s">
        <v>124</v>
      </c>
      <c r="F33" s="33"/>
      <c r="G33" s="33"/>
      <c r="H33" s="33"/>
      <c r="I33" s="34">
        <f>SUMIFS(I34:I48,A34:A48,"P")</f>
        <v>0</v>
      </c>
      <c r="J33" s="35"/>
    </row>
    <row r="34">
      <c r="A34" s="36" t="s">
        <v>48</v>
      </c>
      <c r="B34" s="36">
        <v>7</v>
      </c>
      <c r="C34" s="37" t="s">
        <v>308</v>
      </c>
      <c r="D34" s="36" t="s">
        <v>50</v>
      </c>
      <c r="E34" s="38" t="s">
        <v>309</v>
      </c>
      <c r="F34" s="39" t="s">
        <v>82</v>
      </c>
      <c r="G34" s="40">
        <v>1.2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53</v>
      </c>
      <c r="B35" s="43"/>
      <c r="C35" s="44"/>
      <c r="D35" s="44"/>
      <c r="E35" s="51" t="s">
        <v>50</v>
      </c>
      <c r="F35" s="44"/>
      <c r="G35" s="44"/>
      <c r="H35" s="44"/>
      <c r="I35" s="44"/>
      <c r="J35" s="45"/>
    </row>
    <row r="36" ht="30">
      <c r="A36" s="36" t="s">
        <v>63</v>
      </c>
      <c r="B36" s="43"/>
      <c r="C36" s="44"/>
      <c r="D36" s="44"/>
      <c r="E36" s="50" t="s">
        <v>310</v>
      </c>
      <c r="F36" s="44"/>
      <c r="G36" s="44"/>
      <c r="H36" s="44"/>
      <c r="I36" s="44"/>
      <c r="J36" s="45"/>
    </row>
    <row r="37" ht="409.5">
      <c r="A37" s="36" t="s">
        <v>55</v>
      </c>
      <c r="B37" s="43"/>
      <c r="C37" s="44"/>
      <c r="D37" s="44"/>
      <c r="E37" s="38" t="s">
        <v>311</v>
      </c>
      <c r="F37" s="44"/>
      <c r="G37" s="44"/>
      <c r="H37" s="44"/>
      <c r="I37" s="44"/>
      <c r="J37" s="45"/>
    </row>
    <row r="38">
      <c r="A38" s="36" t="s">
        <v>48</v>
      </c>
      <c r="B38" s="36">
        <v>8</v>
      </c>
      <c r="C38" s="37" t="s">
        <v>312</v>
      </c>
      <c r="D38" s="36" t="s">
        <v>50</v>
      </c>
      <c r="E38" s="38" t="s">
        <v>313</v>
      </c>
      <c r="F38" s="39" t="s">
        <v>82</v>
      </c>
      <c r="G38" s="40">
        <v>1.3440000000000001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53</v>
      </c>
      <c r="B39" s="43"/>
      <c r="C39" s="44"/>
      <c r="D39" s="44"/>
      <c r="E39" s="51" t="s">
        <v>50</v>
      </c>
      <c r="F39" s="44"/>
      <c r="G39" s="44"/>
      <c r="H39" s="44"/>
      <c r="I39" s="44"/>
      <c r="J39" s="45"/>
    </row>
    <row r="40" ht="30">
      <c r="A40" s="36" t="s">
        <v>63</v>
      </c>
      <c r="B40" s="43"/>
      <c r="C40" s="44"/>
      <c r="D40" s="44"/>
      <c r="E40" s="50" t="s">
        <v>314</v>
      </c>
      <c r="F40" s="44"/>
      <c r="G40" s="44"/>
      <c r="H40" s="44"/>
      <c r="I40" s="44"/>
      <c r="J40" s="45"/>
    </row>
    <row r="41" ht="409.5">
      <c r="A41" s="36" t="s">
        <v>55</v>
      </c>
      <c r="B41" s="43"/>
      <c r="C41" s="44"/>
      <c r="D41" s="44"/>
      <c r="E41" s="38" t="s">
        <v>315</v>
      </c>
      <c r="F41" s="44"/>
      <c r="G41" s="44"/>
      <c r="H41" s="44"/>
      <c r="I41" s="44"/>
      <c r="J41" s="45"/>
    </row>
    <row r="42">
      <c r="A42" s="36" t="s">
        <v>48</v>
      </c>
      <c r="B42" s="36">
        <v>9</v>
      </c>
      <c r="C42" s="37" t="s">
        <v>316</v>
      </c>
      <c r="D42" s="36" t="s">
        <v>50</v>
      </c>
      <c r="E42" s="38" t="s">
        <v>317</v>
      </c>
      <c r="F42" s="39" t="s">
        <v>82</v>
      </c>
      <c r="G42" s="40">
        <v>10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53</v>
      </c>
      <c r="B43" s="43"/>
      <c r="C43" s="44"/>
      <c r="D43" s="44"/>
      <c r="E43" s="38" t="s">
        <v>318</v>
      </c>
      <c r="F43" s="44"/>
      <c r="G43" s="44"/>
      <c r="H43" s="44"/>
      <c r="I43" s="44"/>
      <c r="J43" s="45"/>
    </row>
    <row r="44" ht="120">
      <c r="A44" s="36" t="s">
        <v>55</v>
      </c>
      <c r="B44" s="43"/>
      <c r="C44" s="44"/>
      <c r="D44" s="44"/>
      <c r="E44" s="38" t="s">
        <v>319</v>
      </c>
      <c r="F44" s="44"/>
      <c r="G44" s="44"/>
      <c r="H44" s="44"/>
      <c r="I44" s="44"/>
      <c r="J44" s="45"/>
    </row>
    <row r="45">
      <c r="A45" s="36" t="s">
        <v>48</v>
      </c>
      <c r="B45" s="36">
        <v>10</v>
      </c>
      <c r="C45" s="37" t="s">
        <v>125</v>
      </c>
      <c r="D45" s="36" t="s">
        <v>50</v>
      </c>
      <c r="E45" s="38" t="s">
        <v>126</v>
      </c>
      <c r="F45" s="39" t="s">
        <v>82</v>
      </c>
      <c r="G45" s="40">
        <v>2.2000000000000002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53</v>
      </c>
      <c r="B46" s="43"/>
      <c r="C46" s="44"/>
      <c r="D46" s="44"/>
      <c r="E46" s="38" t="s">
        <v>127</v>
      </c>
      <c r="F46" s="44"/>
      <c r="G46" s="44"/>
      <c r="H46" s="44"/>
      <c r="I46" s="44"/>
      <c r="J46" s="45"/>
    </row>
    <row r="47" ht="30">
      <c r="A47" s="36" t="s">
        <v>63</v>
      </c>
      <c r="B47" s="43"/>
      <c r="C47" s="44"/>
      <c r="D47" s="44"/>
      <c r="E47" s="50" t="s">
        <v>320</v>
      </c>
      <c r="F47" s="44"/>
      <c r="G47" s="44"/>
      <c r="H47" s="44"/>
      <c r="I47" s="44"/>
      <c r="J47" s="45"/>
    </row>
    <row r="48" ht="135">
      <c r="A48" s="36" t="s">
        <v>55</v>
      </c>
      <c r="B48" s="43"/>
      <c r="C48" s="44"/>
      <c r="D48" s="44"/>
      <c r="E48" s="38" t="s">
        <v>129</v>
      </c>
      <c r="F48" s="44"/>
      <c r="G48" s="44"/>
      <c r="H48" s="44"/>
      <c r="I48" s="44"/>
      <c r="J48" s="45"/>
    </row>
    <row r="49">
      <c r="A49" s="30" t="s">
        <v>45</v>
      </c>
      <c r="B49" s="52"/>
      <c r="C49" s="32" t="s">
        <v>188</v>
      </c>
      <c r="D49" s="53"/>
      <c r="E49" s="30" t="s">
        <v>189</v>
      </c>
      <c r="F49" s="53"/>
      <c r="G49" s="53"/>
      <c r="H49" s="53"/>
      <c r="I49" s="34">
        <f>SUMIFS(I49:I50,A49:A50,"P")</f>
        <v>0</v>
      </c>
      <c r="J49" s="54"/>
    </row>
    <row r="50">
      <c r="A50" s="30" t="s">
        <v>45</v>
      </c>
      <c r="B50" s="31"/>
      <c r="C50" s="32" t="s">
        <v>321</v>
      </c>
      <c r="D50" s="33"/>
      <c r="E50" s="30" t="s">
        <v>322</v>
      </c>
      <c r="F50" s="33"/>
      <c r="G50" s="33"/>
      <c r="H50" s="33"/>
      <c r="I50" s="34">
        <f>SUMIFS(I51:I57,A51:A57,"P")</f>
        <v>0</v>
      </c>
      <c r="J50" s="35"/>
    </row>
    <row r="51">
      <c r="A51" s="36" t="s">
        <v>48</v>
      </c>
      <c r="B51" s="36">
        <v>11</v>
      </c>
      <c r="C51" s="37" t="s">
        <v>323</v>
      </c>
      <c r="D51" s="36" t="s">
        <v>50</v>
      </c>
      <c r="E51" s="38" t="s">
        <v>324</v>
      </c>
      <c r="F51" s="39" t="s">
        <v>69</v>
      </c>
      <c r="G51" s="40">
        <v>2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53</v>
      </c>
      <c r="B52" s="43"/>
      <c r="C52" s="44"/>
      <c r="D52" s="44"/>
      <c r="E52" s="38" t="s">
        <v>325</v>
      </c>
      <c r="F52" s="44"/>
      <c r="G52" s="44"/>
      <c r="H52" s="44"/>
      <c r="I52" s="44"/>
      <c r="J52" s="45"/>
    </row>
    <row r="53" ht="409.5">
      <c r="A53" s="36" t="s">
        <v>55</v>
      </c>
      <c r="B53" s="43"/>
      <c r="C53" s="44"/>
      <c r="D53" s="44"/>
      <c r="E53" s="38" t="s">
        <v>326</v>
      </c>
      <c r="F53" s="44"/>
      <c r="G53" s="44"/>
      <c r="H53" s="44"/>
      <c r="I53" s="44"/>
      <c r="J53" s="45"/>
    </row>
    <row r="54">
      <c r="A54" s="36" t="s">
        <v>48</v>
      </c>
      <c r="B54" s="36">
        <v>12</v>
      </c>
      <c r="C54" s="37" t="s">
        <v>327</v>
      </c>
      <c r="D54" s="36" t="s">
        <v>50</v>
      </c>
      <c r="E54" s="38" t="s">
        <v>328</v>
      </c>
      <c r="F54" s="39" t="s">
        <v>82</v>
      </c>
      <c r="G54" s="40">
        <v>8.0850000000000009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53</v>
      </c>
      <c r="B55" s="43"/>
      <c r="C55" s="44"/>
      <c r="D55" s="44"/>
      <c r="E55" s="51" t="s">
        <v>50</v>
      </c>
      <c r="F55" s="44"/>
      <c r="G55" s="44"/>
      <c r="H55" s="44"/>
      <c r="I55" s="44"/>
      <c r="J55" s="45"/>
    </row>
    <row r="56" ht="30">
      <c r="A56" s="36" t="s">
        <v>63</v>
      </c>
      <c r="B56" s="43"/>
      <c r="C56" s="44"/>
      <c r="D56" s="44"/>
      <c r="E56" s="50" t="s">
        <v>329</v>
      </c>
      <c r="F56" s="44"/>
      <c r="G56" s="44"/>
      <c r="H56" s="44"/>
      <c r="I56" s="44"/>
      <c r="J56" s="45"/>
    </row>
    <row r="57" ht="105">
      <c r="A57" s="36" t="s">
        <v>55</v>
      </c>
      <c r="B57" s="47"/>
      <c r="C57" s="48"/>
      <c r="D57" s="48"/>
      <c r="E57" s="38" t="s">
        <v>330</v>
      </c>
      <c r="F57" s="48"/>
      <c r="G57" s="48"/>
      <c r="H57" s="48"/>
      <c r="I57" s="48"/>
      <c r="J5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23</v>
      </c>
      <c r="I3" s="24">
        <f>SUMIFS(I9:I57,A9:A57,"SD")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282</v>
      </c>
      <c r="B5" s="19" t="s">
        <v>33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34</v>
      </c>
      <c r="B6" s="26" t="s">
        <v>35</v>
      </c>
      <c r="C6" s="7" t="s">
        <v>36</v>
      </c>
      <c r="D6" s="7" t="s">
        <v>37</v>
      </c>
      <c r="E6" s="7" t="s">
        <v>38</v>
      </c>
      <c r="F6" s="7" t="s">
        <v>39</v>
      </c>
      <c r="G6" s="7" t="s">
        <v>40</v>
      </c>
      <c r="H6" s="7" t="s">
        <v>41</v>
      </c>
      <c r="I6" s="7"/>
      <c r="J6" s="27" t="s">
        <v>42</v>
      </c>
    </row>
    <row r="7">
      <c r="A7" s="25"/>
      <c r="B7" s="26"/>
      <c r="C7" s="7"/>
      <c r="D7" s="7"/>
      <c r="E7" s="7"/>
      <c r="F7" s="7"/>
      <c r="G7" s="7"/>
      <c r="H7" s="7" t="s">
        <v>43</v>
      </c>
      <c r="I7" s="7" t="s">
        <v>44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45</v>
      </c>
      <c r="B9" s="31"/>
      <c r="C9" s="32" t="s">
        <v>46</v>
      </c>
      <c r="D9" s="33"/>
      <c r="E9" s="30" t="s">
        <v>47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48</v>
      </c>
      <c r="B10" s="36">
        <v>1</v>
      </c>
      <c r="C10" s="37" t="s">
        <v>79</v>
      </c>
      <c r="D10" s="36" t="s">
        <v>50</v>
      </c>
      <c r="E10" s="38" t="s">
        <v>81</v>
      </c>
      <c r="F10" s="39" t="s">
        <v>82</v>
      </c>
      <c r="G10" s="40">
        <v>11.35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53</v>
      </c>
      <c r="B11" s="43"/>
      <c r="C11" s="44"/>
      <c r="D11" s="44"/>
      <c r="E11" s="38" t="s">
        <v>288</v>
      </c>
      <c r="F11" s="44"/>
      <c r="G11" s="44"/>
      <c r="H11" s="44"/>
      <c r="I11" s="44"/>
      <c r="J11" s="45"/>
    </row>
    <row r="12" ht="60">
      <c r="A12" s="36" t="s">
        <v>63</v>
      </c>
      <c r="B12" s="43"/>
      <c r="C12" s="44"/>
      <c r="D12" s="44"/>
      <c r="E12" s="50" t="s">
        <v>331</v>
      </c>
      <c r="F12" s="44"/>
      <c r="G12" s="44"/>
      <c r="H12" s="44"/>
      <c r="I12" s="44"/>
      <c r="J12" s="45"/>
    </row>
    <row r="13" ht="30">
      <c r="A13" s="36" t="s">
        <v>55</v>
      </c>
      <c r="B13" s="43"/>
      <c r="C13" s="44"/>
      <c r="D13" s="44"/>
      <c r="E13" s="38" t="s">
        <v>85</v>
      </c>
      <c r="F13" s="44"/>
      <c r="G13" s="44"/>
      <c r="H13" s="44"/>
      <c r="I13" s="44"/>
      <c r="J13" s="45"/>
    </row>
    <row r="14">
      <c r="A14" s="30" t="s">
        <v>45</v>
      </c>
      <c r="B14" s="31"/>
      <c r="C14" s="32" t="s">
        <v>61</v>
      </c>
      <c r="D14" s="33"/>
      <c r="E14" s="30" t="s">
        <v>91</v>
      </c>
      <c r="F14" s="33"/>
      <c r="G14" s="33"/>
      <c r="H14" s="33"/>
      <c r="I14" s="34">
        <f>SUMIFS(I15:I30,A15:A30,"P")</f>
        <v>0</v>
      </c>
      <c r="J14" s="35"/>
    </row>
    <row r="15">
      <c r="A15" s="36" t="s">
        <v>48</v>
      </c>
      <c r="B15" s="36">
        <v>2</v>
      </c>
      <c r="C15" s="37" t="s">
        <v>332</v>
      </c>
      <c r="D15" s="36" t="s">
        <v>50</v>
      </c>
      <c r="E15" s="38" t="s">
        <v>333</v>
      </c>
      <c r="F15" s="39" t="s">
        <v>82</v>
      </c>
      <c r="G15" s="40">
        <v>10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53</v>
      </c>
      <c r="B16" s="43"/>
      <c r="C16" s="44"/>
      <c r="D16" s="44"/>
      <c r="E16" s="51" t="s">
        <v>50</v>
      </c>
      <c r="F16" s="44"/>
      <c r="G16" s="44"/>
      <c r="H16" s="44"/>
      <c r="I16" s="44"/>
      <c r="J16" s="45"/>
    </row>
    <row r="17">
      <c r="A17" s="36" t="s">
        <v>63</v>
      </c>
      <c r="B17" s="43"/>
      <c r="C17" s="44"/>
      <c r="D17" s="44"/>
      <c r="E17" s="50" t="s">
        <v>334</v>
      </c>
      <c r="F17" s="44"/>
      <c r="G17" s="44"/>
      <c r="H17" s="44"/>
      <c r="I17" s="44"/>
      <c r="J17" s="45"/>
    </row>
    <row r="18" ht="409.5">
      <c r="A18" s="36" t="s">
        <v>55</v>
      </c>
      <c r="B18" s="43"/>
      <c r="C18" s="44"/>
      <c r="D18" s="44"/>
      <c r="E18" s="38" t="s">
        <v>106</v>
      </c>
      <c r="F18" s="44"/>
      <c r="G18" s="44"/>
      <c r="H18" s="44"/>
      <c r="I18" s="44"/>
      <c r="J18" s="45"/>
    </row>
    <row r="19">
      <c r="A19" s="36" t="s">
        <v>48</v>
      </c>
      <c r="B19" s="36">
        <v>3</v>
      </c>
      <c r="C19" s="37" t="s">
        <v>297</v>
      </c>
      <c r="D19" s="36" t="s">
        <v>50</v>
      </c>
      <c r="E19" s="38" t="s">
        <v>298</v>
      </c>
      <c r="F19" s="39" t="s">
        <v>82</v>
      </c>
      <c r="G19" s="40">
        <v>3.52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53</v>
      </c>
      <c r="B20" s="43"/>
      <c r="C20" s="44"/>
      <c r="D20" s="44"/>
      <c r="E20" s="51" t="s">
        <v>50</v>
      </c>
      <c r="F20" s="44"/>
      <c r="G20" s="44"/>
      <c r="H20" s="44"/>
      <c r="I20" s="44"/>
      <c r="J20" s="45"/>
    </row>
    <row r="21" ht="75">
      <c r="A21" s="36" t="s">
        <v>63</v>
      </c>
      <c r="B21" s="43"/>
      <c r="C21" s="44"/>
      <c r="D21" s="44"/>
      <c r="E21" s="50" t="s">
        <v>335</v>
      </c>
      <c r="F21" s="44"/>
      <c r="G21" s="44"/>
      <c r="H21" s="44"/>
      <c r="I21" s="44"/>
      <c r="J21" s="45"/>
    </row>
    <row r="22" ht="409.5">
      <c r="A22" s="36" t="s">
        <v>55</v>
      </c>
      <c r="B22" s="43"/>
      <c r="C22" s="44"/>
      <c r="D22" s="44"/>
      <c r="E22" s="38" t="s">
        <v>300</v>
      </c>
      <c r="F22" s="44"/>
      <c r="G22" s="44"/>
      <c r="H22" s="44"/>
      <c r="I22" s="44"/>
      <c r="J22" s="45"/>
    </row>
    <row r="23">
      <c r="A23" s="36" t="s">
        <v>48</v>
      </c>
      <c r="B23" s="36">
        <v>4</v>
      </c>
      <c r="C23" s="37" t="s">
        <v>283</v>
      </c>
      <c r="D23" s="36" t="s">
        <v>50</v>
      </c>
      <c r="E23" s="38" t="s">
        <v>284</v>
      </c>
      <c r="F23" s="39" t="s">
        <v>114</v>
      </c>
      <c r="G23" s="40">
        <v>14.5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53</v>
      </c>
      <c r="B24" s="43"/>
      <c r="C24" s="44"/>
      <c r="D24" s="44"/>
      <c r="E24" s="38" t="s">
        <v>285</v>
      </c>
      <c r="F24" s="44"/>
      <c r="G24" s="44"/>
      <c r="H24" s="44"/>
      <c r="I24" s="44"/>
      <c r="J24" s="45"/>
    </row>
    <row r="25" ht="30">
      <c r="A25" s="36" t="s">
        <v>63</v>
      </c>
      <c r="B25" s="43"/>
      <c r="C25" s="44"/>
      <c r="D25" s="44"/>
      <c r="E25" s="50" t="s">
        <v>336</v>
      </c>
      <c r="F25" s="44"/>
      <c r="G25" s="44"/>
      <c r="H25" s="44"/>
      <c r="I25" s="44"/>
      <c r="J25" s="45"/>
    </row>
    <row r="26" ht="30">
      <c r="A26" s="36" t="s">
        <v>55</v>
      </c>
      <c r="B26" s="43"/>
      <c r="C26" s="44"/>
      <c r="D26" s="44"/>
      <c r="E26" s="38" t="s">
        <v>111</v>
      </c>
      <c r="F26" s="44"/>
      <c r="G26" s="44"/>
      <c r="H26" s="44"/>
      <c r="I26" s="44"/>
      <c r="J26" s="45"/>
    </row>
    <row r="27">
      <c r="A27" s="36" t="s">
        <v>48</v>
      </c>
      <c r="B27" s="36">
        <v>5</v>
      </c>
      <c r="C27" s="37" t="s">
        <v>304</v>
      </c>
      <c r="D27" s="36" t="s">
        <v>50</v>
      </c>
      <c r="E27" s="38" t="s">
        <v>305</v>
      </c>
      <c r="F27" s="39" t="s">
        <v>82</v>
      </c>
      <c r="G27" s="40">
        <v>3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53</v>
      </c>
      <c r="B28" s="43"/>
      <c r="C28" s="44"/>
      <c r="D28" s="44"/>
      <c r="E28" s="38" t="s">
        <v>306</v>
      </c>
      <c r="F28" s="44"/>
      <c r="G28" s="44"/>
      <c r="H28" s="44"/>
      <c r="I28" s="44"/>
      <c r="J28" s="45"/>
    </row>
    <row r="29" ht="30">
      <c r="A29" s="36" t="s">
        <v>63</v>
      </c>
      <c r="B29" s="43"/>
      <c r="C29" s="44"/>
      <c r="D29" s="44"/>
      <c r="E29" s="50" t="s">
        <v>337</v>
      </c>
      <c r="F29" s="44"/>
      <c r="G29" s="44"/>
      <c r="H29" s="44"/>
      <c r="I29" s="44"/>
      <c r="J29" s="45"/>
    </row>
    <row r="30" ht="300">
      <c r="A30" s="36" t="s">
        <v>55</v>
      </c>
      <c r="B30" s="43"/>
      <c r="C30" s="44"/>
      <c r="D30" s="44"/>
      <c r="E30" s="38" t="s">
        <v>307</v>
      </c>
      <c r="F30" s="44"/>
      <c r="G30" s="44"/>
      <c r="H30" s="44"/>
      <c r="I30" s="44"/>
      <c r="J30" s="45"/>
    </row>
    <row r="31">
      <c r="A31" s="30" t="s">
        <v>45</v>
      </c>
      <c r="B31" s="31"/>
      <c r="C31" s="32" t="s">
        <v>123</v>
      </c>
      <c r="D31" s="33"/>
      <c r="E31" s="30" t="s">
        <v>124</v>
      </c>
      <c r="F31" s="33"/>
      <c r="G31" s="33"/>
      <c r="H31" s="33"/>
      <c r="I31" s="34">
        <f>SUMIFS(I32:I47,A32:A47,"P")</f>
        <v>0</v>
      </c>
      <c r="J31" s="35"/>
    </row>
    <row r="32">
      <c r="A32" s="36" t="s">
        <v>48</v>
      </c>
      <c r="B32" s="36">
        <v>6</v>
      </c>
      <c r="C32" s="37" t="s">
        <v>308</v>
      </c>
      <c r="D32" s="36" t="s">
        <v>50</v>
      </c>
      <c r="E32" s="38" t="s">
        <v>309</v>
      </c>
      <c r="F32" s="39" t="s">
        <v>82</v>
      </c>
      <c r="G32" s="40">
        <v>0.75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53</v>
      </c>
      <c r="B33" s="43"/>
      <c r="C33" s="44"/>
      <c r="D33" s="44"/>
      <c r="E33" s="51" t="s">
        <v>50</v>
      </c>
      <c r="F33" s="44"/>
      <c r="G33" s="44"/>
      <c r="H33" s="44"/>
      <c r="I33" s="44"/>
      <c r="J33" s="45"/>
    </row>
    <row r="34" ht="30">
      <c r="A34" s="36" t="s">
        <v>63</v>
      </c>
      <c r="B34" s="43"/>
      <c r="C34" s="44"/>
      <c r="D34" s="44"/>
      <c r="E34" s="50" t="s">
        <v>338</v>
      </c>
      <c r="F34" s="44"/>
      <c r="G34" s="44"/>
      <c r="H34" s="44"/>
      <c r="I34" s="44"/>
      <c r="J34" s="45"/>
    </row>
    <row r="35" ht="409.5">
      <c r="A35" s="36" t="s">
        <v>55</v>
      </c>
      <c r="B35" s="43"/>
      <c r="C35" s="44"/>
      <c r="D35" s="44"/>
      <c r="E35" s="38" t="s">
        <v>311</v>
      </c>
      <c r="F35" s="44"/>
      <c r="G35" s="44"/>
      <c r="H35" s="44"/>
      <c r="I35" s="44"/>
      <c r="J35" s="45"/>
    </row>
    <row r="36">
      <c r="A36" s="36" t="s">
        <v>48</v>
      </c>
      <c r="B36" s="36">
        <v>7</v>
      </c>
      <c r="C36" s="37" t="s">
        <v>312</v>
      </c>
      <c r="D36" s="36" t="s">
        <v>50</v>
      </c>
      <c r="E36" s="38" t="s">
        <v>313</v>
      </c>
      <c r="F36" s="39" t="s">
        <v>82</v>
      </c>
      <c r="G36" s="40">
        <v>0.52000000000000002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53</v>
      </c>
      <c r="B37" s="43"/>
      <c r="C37" s="44"/>
      <c r="D37" s="44"/>
      <c r="E37" s="51" t="s">
        <v>50</v>
      </c>
      <c r="F37" s="44"/>
      <c r="G37" s="44"/>
      <c r="H37" s="44"/>
      <c r="I37" s="44"/>
      <c r="J37" s="45"/>
    </row>
    <row r="38" ht="30">
      <c r="A38" s="36" t="s">
        <v>63</v>
      </c>
      <c r="B38" s="43"/>
      <c r="C38" s="44"/>
      <c r="D38" s="44"/>
      <c r="E38" s="50" t="s">
        <v>339</v>
      </c>
      <c r="F38" s="44"/>
      <c r="G38" s="44"/>
      <c r="H38" s="44"/>
      <c r="I38" s="44"/>
      <c r="J38" s="45"/>
    </row>
    <row r="39" ht="409.5">
      <c r="A39" s="36" t="s">
        <v>55</v>
      </c>
      <c r="B39" s="43"/>
      <c r="C39" s="44"/>
      <c r="D39" s="44"/>
      <c r="E39" s="38" t="s">
        <v>315</v>
      </c>
      <c r="F39" s="44"/>
      <c r="G39" s="44"/>
      <c r="H39" s="44"/>
      <c r="I39" s="44"/>
      <c r="J39" s="45"/>
    </row>
    <row r="40">
      <c r="A40" s="36" t="s">
        <v>48</v>
      </c>
      <c r="B40" s="36">
        <v>8</v>
      </c>
      <c r="C40" s="37" t="s">
        <v>316</v>
      </c>
      <c r="D40" s="36" t="s">
        <v>50</v>
      </c>
      <c r="E40" s="38" t="s">
        <v>317</v>
      </c>
      <c r="F40" s="39" t="s">
        <v>82</v>
      </c>
      <c r="G40" s="40">
        <v>10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53</v>
      </c>
      <c r="B41" s="43"/>
      <c r="C41" s="44"/>
      <c r="D41" s="44"/>
      <c r="E41" s="51" t="s">
        <v>50</v>
      </c>
      <c r="F41" s="44"/>
      <c r="G41" s="44"/>
      <c r="H41" s="44"/>
      <c r="I41" s="44"/>
      <c r="J41" s="45"/>
    </row>
    <row r="42">
      <c r="A42" s="36" t="s">
        <v>63</v>
      </c>
      <c r="B42" s="43"/>
      <c r="C42" s="44"/>
      <c r="D42" s="44"/>
      <c r="E42" s="50" t="s">
        <v>340</v>
      </c>
      <c r="F42" s="44"/>
      <c r="G42" s="44"/>
      <c r="H42" s="44"/>
      <c r="I42" s="44"/>
      <c r="J42" s="45"/>
    </row>
    <row r="43" ht="120">
      <c r="A43" s="36" t="s">
        <v>55</v>
      </c>
      <c r="B43" s="43"/>
      <c r="C43" s="44"/>
      <c r="D43" s="44"/>
      <c r="E43" s="38" t="s">
        <v>319</v>
      </c>
      <c r="F43" s="44"/>
      <c r="G43" s="44"/>
      <c r="H43" s="44"/>
      <c r="I43" s="44"/>
      <c r="J43" s="45"/>
    </row>
    <row r="44">
      <c r="A44" s="36" t="s">
        <v>48</v>
      </c>
      <c r="B44" s="36">
        <v>9</v>
      </c>
      <c r="C44" s="37" t="s">
        <v>125</v>
      </c>
      <c r="D44" s="36" t="s">
        <v>50</v>
      </c>
      <c r="E44" s="38" t="s">
        <v>126</v>
      </c>
      <c r="F44" s="39" t="s">
        <v>82</v>
      </c>
      <c r="G44" s="40">
        <v>0.75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53</v>
      </c>
      <c r="B45" s="43"/>
      <c r="C45" s="44"/>
      <c r="D45" s="44"/>
      <c r="E45" s="38" t="s">
        <v>127</v>
      </c>
      <c r="F45" s="44"/>
      <c r="G45" s="44"/>
      <c r="H45" s="44"/>
      <c r="I45" s="44"/>
      <c r="J45" s="45"/>
    </row>
    <row r="46" ht="30">
      <c r="A46" s="36" t="s">
        <v>63</v>
      </c>
      <c r="B46" s="43"/>
      <c r="C46" s="44"/>
      <c r="D46" s="44"/>
      <c r="E46" s="50" t="s">
        <v>341</v>
      </c>
      <c r="F46" s="44"/>
      <c r="G46" s="44"/>
      <c r="H46" s="44"/>
      <c r="I46" s="44"/>
      <c r="J46" s="45"/>
    </row>
    <row r="47" ht="135">
      <c r="A47" s="36" t="s">
        <v>55</v>
      </c>
      <c r="B47" s="43"/>
      <c r="C47" s="44"/>
      <c r="D47" s="44"/>
      <c r="E47" s="38" t="s">
        <v>129</v>
      </c>
      <c r="F47" s="44"/>
      <c r="G47" s="44"/>
      <c r="H47" s="44"/>
      <c r="I47" s="44"/>
      <c r="J47" s="45"/>
    </row>
    <row r="48">
      <c r="A48" s="30" t="s">
        <v>45</v>
      </c>
      <c r="B48" s="31"/>
      <c r="C48" s="32" t="s">
        <v>188</v>
      </c>
      <c r="D48" s="33"/>
      <c r="E48" s="30" t="s">
        <v>189</v>
      </c>
      <c r="F48" s="33"/>
      <c r="G48" s="33"/>
      <c r="H48" s="33"/>
      <c r="I48" s="34">
        <f>SUMIFS(I49:I52,A49:A52,"P")</f>
        <v>0</v>
      </c>
      <c r="J48" s="35"/>
    </row>
    <row r="49">
      <c r="A49" s="36" t="s">
        <v>48</v>
      </c>
      <c r="B49" s="36">
        <v>10</v>
      </c>
      <c r="C49" s="37" t="s">
        <v>342</v>
      </c>
      <c r="D49" s="36" t="s">
        <v>50</v>
      </c>
      <c r="E49" s="38" t="s">
        <v>343</v>
      </c>
      <c r="F49" s="39" t="s">
        <v>69</v>
      </c>
      <c r="G49" s="40">
        <v>2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53</v>
      </c>
      <c r="B50" s="43"/>
      <c r="C50" s="44"/>
      <c r="D50" s="44"/>
      <c r="E50" s="51" t="s">
        <v>50</v>
      </c>
      <c r="F50" s="44"/>
      <c r="G50" s="44"/>
      <c r="H50" s="44"/>
      <c r="I50" s="44"/>
      <c r="J50" s="45"/>
    </row>
    <row r="51">
      <c r="A51" s="36" t="s">
        <v>63</v>
      </c>
      <c r="B51" s="43"/>
      <c r="C51" s="44"/>
      <c r="D51" s="44"/>
      <c r="E51" s="50" t="s">
        <v>344</v>
      </c>
      <c r="F51" s="44"/>
      <c r="G51" s="44"/>
      <c r="H51" s="44"/>
      <c r="I51" s="44"/>
      <c r="J51" s="45"/>
    </row>
    <row r="52" ht="409.5">
      <c r="A52" s="36" t="s">
        <v>55</v>
      </c>
      <c r="B52" s="43"/>
      <c r="C52" s="44"/>
      <c r="D52" s="44"/>
      <c r="E52" s="38" t="s">
        <v>345</v>
      </c>
      <c r="F52" s="44"/>
      <c r="G52" s="44"/>
      <c r="H52" s="44"/>
      <c r="I52" s="44"/>
      <c r="J52" s="45"/>
    </row>
    <row r="53">
      <c r="A53" s="30" t="s">
        <v>45</v>
      </c>
      <c r="B53" s="31"/>
      <c r="C53" s="32" t="s">
        <v>321</v>
      </c>
      <c r="D53" s="33"/>
      <c r="E53" s="30" t="s">
        <v>322</v>
      </c>
      <c r="F53" s="33"/>
      <c r="G53" s="33"/>
      <c r="H53" s="33"/>
      <c r="I53" s="34">
        <f>SUMIFS(I54:I57,A54:A57,"P")</f>
        <v>0</v>
      </c>
      <c r="J53" s="35"/>
    </row>
    <row r="54">
      <c r="A54" s="36" t="s">
        <v>48</v>
      </c>
      <c r="B54" s="36">
        <v>11</v>
      </c>
      <c r="C54" s="37" t="s">
        <v>346</v>
      </c>
      <c r="D54" s="36" t="s">
        <v>50</v>
      </c>
      <c r="E54" s="38" t="s">
        <v>347</v>
      </c>
      <c r="F54" s="39" t="s">
        <v>82</v>
      </c>
      <c r="G54" s="40">
        <v>1.3500000000000001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53</v>
      </c>
      <c r="B55" s="43"/>
      <c r="C55" s="44"/>
      <c r="D55" s="44"/>
      <c r="E55" s="51" t="s">
        <v>50</v>
      </c>
      <c r="F55" s="44"/>
      <c r="G55" s="44"/>
      <c r="H55" s="44"/>
      <c r="I55" s="44"/>
      <c r="J55" s="45"/>
    </row>
    <row r="56" ht="30">
      <c r="A56" s="36" t="s">
        <v>63</v>
      </c>
      <c r="B56" s="43"/>
      <c r="C56" s="44"/>
      <c r="D56" s="44"/>
      <c r="E56" s="50" t="s">
        <v>348</v>
      </c>
      <c r="F56" s="44"/>
      <c r="G56" s="44"/>
      <c r="H56" s="44"/>
      <c r="I56" s="44"/>
      <c r="J56" s="45"/>
    </row>
    <row r="57" ht="150">
      <c r="A57" s="36" t="s">
        <v>55</v>
      </c>
      <c r="B57" s="47"/>
      <c r="C57" s="48"/>
      <c r="D57" s="48"/>
      <c r="E57" s="38" t="s">
        <v>349</v>
      </c>
      <c r="F57" s="48"/>
      <c r="G57" s="48"/>
      <c r="H57" s="48"/>
      <c r="I57" s="48"/>
      <c r="J5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27</v>
      </c>
      <c r="F2" s="16"/>
      <c r="G2" s="16"/>
      <c r="H2" s="16"/>
      <c r="I2" s="16"/>
      <c r="J2" s="18"/>
    </row>
    <row r="3">
      <c r="A3" s="3" t="s">
        <v>28</v>
      </c>
      <c r="B3" s="19" t="s">
        <v>29</v>
      </c>
      <c r="C3" s="20" t="s">
        <v>30</v>
      </c>
      <c r="D3" s="21"/>
      <c r="E3" s="22" t="s">
        <v>31</v>
      </c>
      <c r="F3" s="16"/>
      <c r="G3" s="16"/>
      <c r="H3" s="23" t="s">
        <v>25</v>
      </c>
      <c r="I3" s="24">
        <f>SUMIFS(I8:I14,A8:A14,"SD")</f>
        <v>0</v>
      </c>
      <c r="J3" s="18"/>
      <c r="O3">
        <v>0</v>
      </c>
      <c r="P3">
        <v>2</v>
      </c>
    </row>
    <row r="4">
      <c r="A4" s="3" t="s">
        <v>32</v>
      </c>
      <c r="B4" s="19" t="s">
        <v>33</v>
      </c>
      <c r="C4" s="20" t="s">
        <v>25</v>
      </c>
      <c r="D4" s="21"/>
      <c r="E4" s="22" t="s">
        <v>26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34</v>
      </c>
      <c r="B5" s="26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7" t="s">
        <v>42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43</v>
      </c>
      <c r="I6" s="7" t="s">
        <v>44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45</v>
      </c>
      <c r="B8" s="31"/>
      <c r="C8" s="32" t="s">
        <v>46</v>
      </c>
      <c r="D8" s="33"/>
      <c r="E8" s="30" t="s">
        <v>47</v>
      </c>
      <c r="F8" s="33"/>
      <c r="G8" s="33"/>
      <c r="H8" s="33"/>
      <c r="I8" s="34">
        <f>SUMIFS(I9:I14,A9:A14,"P")</f>
        <v>0</v>
      </c>
      <c r="J8" s="35"/>
    </row>
    <row r="9">
      <c r="A9" s="36" t="s">
        <v>48</v>
      </c>
      <c r="B9" s="36">
        <v>1</v>
      </c>
      <c r="C9" s="37" t="s">
        <v>350</v>
      </c>
      <c r="D9" s="36" t="s">
        <v>50</v>
      </c>
      <c r="E9" s="38" t="s">
        <v>351</v>
      </c>
      <c r="F9" s="39" t="s">
        <v>52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53</v>
      </c>
      <c r="B10" s="43"/>
      <c r="C10" s="44"/>
      <c r="D10" s="44"/>
      <c r="E10" s="38" t="s">
        <v>352</v>
      </c>
      <c r="F10" s="44"/>
      <c r="G10" s="44"/>
      <c r="H10" s="44"/>
      <c r="I10" s="44"/>
      <c r="J10" s="45"/>
    </row>
    <row r="11" ht="30">
      <c r="A11" s="36" t="s">
        <v>55</v>
      </c>
      <c r="B11" s="43"/>
      <c r="C11" s="44"/>
      <c r="D11" s="44"/>
      <c r="E11" s="38" t="s">
        <v>353</v>
      </c>
      <c r="F11" s="44"/>
      <c r="G11" s="44"/>
      <c r="H11" s="44"/>
      <c r="I11" s="44"/>
      <c r="J11" s="45"/>
    </row>
    <row r="12">
      <c r="A12" s="36" t="s">
        <v>48</v>
      </c>
      <c r="B12" s="36">
        <v>2</v>
      </c>
      <c r="C12" s="37" t="s">
        <v>354</v>
      </c>
      <c r="D12" s="36" t="s">
        <v>50</v>
      </c>
      <c r="E12" s="38" t="s">
        <v>355</v>
      </c>
      <c r="F12" s="39" t="s">
        <v>52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60">
      <c r="A13" s="36" t="s">
        <v>53</v>
      </c>
      <c r="B13" s="43"/>
      <c r="C13" s="44"/>
      <c r="D13" s="44"/>
      <c r="E13" s="38" t="s">
        <v>356</v>
      </c>
      <c r="F13" s="44"/>
      <c r="G13" s="44"/>
      <c r="H13" s="44"/>
      <c r="I13" s="44"/>
      <c r="J13" s="45"/>
    </row>
    <row r="14" ht="30">
      <c r="A14" s="36" t="s">
        <v>55</v>
      </c>
      <c r="B14" s="47"/>
      <c r="C14" s="48"/>
      <c r="D14" s="48"/>
      <c r="E14" s="38" t="s">
        <v>353</v>
      </c>
      <c r="F14" s="48"/>
      <c r="G14" s="48"/>
      <c r="H14" s="48"/>
      <c r="I14" s="48"/>
      <c r="J1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2025-01-22T09:24:00Z</dcterms:created>
  <dcterms:modified xsi:type="dcterms:W3CDTF">2025-01-22T09:24:05Z</dcterms:modified>
</cp:coreProperties>
</file>